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730" windowHeight="11760" activeTab="2"/>
  </bookViews>
  <sheets>
    <sheet name="6ё МЧС" sheetId="2" r:id="rId1"/>
    <sheet name="6д МЧС" sheetId="3" r:id="rId2"/>
    <sheet name="6е МЧС" sheetId="4" r:id="rId3"/>
  </sheets>
  <definedNames>
    <definedName name="_xlnm._FilterDatabase" localSheetId="1" hidden="1">'6д МЧС'!$S$1:$S$64</definedName>
    <definedName name="_xlnm._FilterDatabase" localSheetId="2" hidden="1">'6е МЧС'!$S$1:$S$60</definedName>
    <definedName name="_xlnm._FilterDatabase" localSheetId="0" hidden="1">'6ё МЧС'!$C$1:$C$62</definedName>
  </definedNames>
  <calcPr calcId="145621"/>
</workbook>
</file>

<file path=xl/calcChain.xml><?xml version="1.0" encoding="utf-8"?>
<calcChain xmlns="http://schemas.openxmlformats.org/spreadsheetml/2006/main">
  <c r="S68" i="4" l="1"/>
  <c r="S67" i="4"/>
  <c r="S66" i="4"/>
  <c r="S65" i="4"/>
  <c r="S64" i="4"/>
  <c r="S63" i="4"/>
  <c r="S62" i="4"/>
  <c r="S61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3" i="4"/>
  <c r="S70" i="2"/>
  <c r="S69" i="2"/>
  <c r="S68" i="2"/>
  <c r="S67" i="2"/>
  <c r="S66" i="2"/>
  <c r="S65" i="2"/>
  <c r="S64" i="2"/>
  <c r="S6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3" i="2"/>
  <c r="S65" i="3"/>
  <c r="S72" i="3"/>
  <c r="S71" i="3"/>
  <c r="S70" i="3"/>
  <c r="S69" i="3"/>
  <c r="S68" i="3"/>
  <c r="S67" i="3"/>
  <c r="S66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3" i="3"/>
  <c r="Q62" i="3" l="1"/>
  <c r="R62" i="3" s="1"/>
  <c r="Q63" i="3"/>
  <c r="R63" i="3" s="1"/>
  <c r="Q64" i="3"/>
  <c r="R64" i="3" s="1"/>
  <c r="B3" i="4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Q60" i="4"/>
  <c r="R60" i="4" s="1"/>
  <c r="Q59" i="4"/>
  <c r="R59" i="4" s="1"/>
  <c r="Q58" i="4"/>
  <c r="R58" i="4" s="1"/>
  <c r="Q57" i="4"/>
  <c r="R57" i="4" s="1"/>
  <c r="Q56" i="4"/>
  <c r="R56" i="4" s="1"/>
  <c r="Q55" i="4"/>
  <c r="R55" i="4" s="1"/>
  <c r="Q54" i="4"/>
  <c r="R54" i="4" s="1"/>
  <c r="Q53" i="4"/>
  <c r="R53" i="4" s="1"/>
  <c r="Q52" i="4"/>
  <c r="R52" i="4" s="1"/>
  <c r="Q51" i="4"/>
  <c r="R51" i="4" s="1"/>
  <c r="Q50" i="4"/>
  <c r="R50" i="4" s="1"/>
  <c r="Q49" i="4"/>
  <c r="R49" i="4" s="1"/>
  <c r="Q48" i="4"/>
  <c r="R48" i="4" s="1"/>
  <c r="Q47" i="4"/>
  <c r="R47" i="4" s="1"/>
  <c r="Q46" i="4"/>
  <c r="R46" i="4" s="1"/>
  <c r="Q45" i="4"/>
  <c r="R45" i="4" s="1"/>
  <c r="Q44" i="4"/>
  <c r="R44" i="4" s="1"/>
  <c r="Q43" i="4"/>
  <c r="R43" i="4" s="1"/>
  <c r="Q42" i="4"/>
  <c r="R42" i="4" s="1"/>
  <c r="Q41" i="4"/>
  <c r="R41" i="4" s="1"/>
  <c r="Q40" i="4"/>
  <c r="R40" i="4" s="1"/>
  <c r="Q39" i="4"/>
  <c r="R39" i="4" s="1"/>
  <c r="Q38" i="4"/>
  <c r="R38" i="4" s="1"/>
  <c r="Q37" i="4"/>
  <c r="R37" i="4" s="1"/>
  <c r="Q36" i="4"/>
  <c r="R36" i="4" s="1"/>
  <c r="Q35" i="4"/>
  <c r="R35" i="4" s="1"/>
  <c r="Q34" i="4"/>
  <c r="R34" i="4" s="1"/>
  <c r="Q33" i="4"/>
  <c r="R33" i="4" s="1"/>
  <c r="Q32" i="4"/>
  <c r="R32" i="4" s="1"/>
  <c r="Q31" i="4"/>
  <c r="R31" i="4" s="1"/>
  <c r="Q30" i="4"/>
  <c r="R30" i="4" s="1"/>
  <c r="Q29" i="4"/>
  <c r="R29" i="4" s="1"/>
  <c r="Q28" i="4"/>
  <c r="R28" i="4" s="1"/>
  <c r="Q27" i="4"/>
  <c r="R27" i="4" s="1"/>
  <c r="Q26" i="4"/>
  <c r="R26" i="4" s="1"/>
  <c r="Q25" i="4"/>
  <c r="R25" i="4" s="1"/>
  <c r="Q24" i="4"/>
  <c r="R24" i="4" s="1"/>
  <c r="Q23" i="4"/>
  <c r="R23" i="4" s="1"/>
  <c r="Q22" i="4"/>
  <c r="R22" i="4" s="1"/>
  <c r="Q21" i="4"/>
  <c r="R21" i="4" s="1"/>
  <c r="Q20" i="4"/>
  <c r="R20" i="4" s="1"/>
  <c r="Q19" i="4"/>
  <c r="R19" i="4" s="1"/>
  <c r="Q18" i="4"/>
  <c r="R18" i="4" s="1"/>
  <c r="Q17" i="4"/>
  <c r="R17" i="4" s="1"/>
  <c r="Q16" i="4"/>
  <c r="R16" i="4" s="1"/>
  <c r="Q15" i="4"/>
  <c r="R15" i="4" s="1"/>
  <c r="Q14" i="4"/>
  <c r="R14" i="4" s="1"/>
  <c r="Q13" i="4"/>
  <c r="R13" i="4" s="1"/>
  <c r="Q12" i="4"/>
  <c r="R12" i="4" s="1"/>
  <c r="Q11" i="4"/>
  <c r="R11" i="4" s="1"/>
  <c r="Q10" i="4"/>
  <c r="R10" i="4" s="1"/>
  <c r="Q9" i="4"/>
  <c r="R9" i="4" s="1"/>
  <c r="Q8" i="4"/>
  <c r="R8" i="4" s="1"/>
  <c r="Q7" i="4"/>
  <c r="R7" i="4" s="1"/>
  <c r="Q6" i="4"/>
  <c r="R6" i="4" s="1"/>
  <c r="Q5" i="4"/>
  <c r="R5" i="4" s="1"/>
  <c r="Q4" i="4"/>
  <c r="R4" i="4" s="1"/>
  <c r="Q3" i="4"/>
  <c r="R3" i="4" s="1"/>
  <c r="B3" i="3"/>
  <c r="B4" i="3" s="1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Q61" i="3"/>
  <c r="R61" i="3" s="1"/>
  <c r="Q60" i="3"/>
  <c r="R60" i="3" s="1"/>
  <c r="Q59" i="3"/>
  <c r="R59" i="3" s="1"/>
  <c r="Q58" i="3"/>
  <c r="R58" i="3" s="1"/>
  <c r="Q57" i="3"/>
  <c r="R57" i="3" s="1"/>
  <c r="Q56" i="3"/>
  <c r="R56" i="3" s="1"/>
  <c r="Q55" i="3"/>
  <c r="R55" i="3" s="1"/>
  <c r="Q54" i="3"/>
  <c r="R54" i="3" s="1"/>
  <c r="Q53" i="3"/>
  <c r="R53" i="3" s="1"/>
  <c r="Q52" i="3"/>
  <c r="R52" i="3" s="1"/>
  <c r="Q51" i="3"/>
  <c r="R51" i="3" s="1"/>
  <c r="Q50" i="3"/>
  <c r="R50" i="3" s="1"/>
  <c r="Q49" i="3"/>
  <c r="R49" i="3" s="1"/>
  <c r="Q48" i="3"/>
  <c r="R48" i="3" s="1"/>
  <c r="Q47" i="3"/>
  <c r="R47" i="3" s="1"/>
  <c r="Q46" i="3"/>
  <c r="R46" i="3" s="1"/>
  <c r="Q45" i="3"/>
  <c r="R45" i="3" s="1"/>
  <c r="Q44" i="3"/>
  <c r="R44" i="3" s="1"/>
  <c r="Q43" i="3"/>
  <c r="R43" i="3" s="1"/>
  <c r="Q42" i="3"/>
  <c r="R42" i="3" s="1"/>
  <c r="Q41" i="3"/>
  <c r="R41" i="3" s="1"/>
  <c r="Q40" i="3"/>
  <c r="R40" i="3" s="1"/>
  <c r="Q39" i="3"/>
  <c r="R39" i="3" s="1"/>
  <c r="Q38" i="3"/>
  <c r="R38" i="3" s="1"/>
  <c r="Q37" i="3"/>
  <c r="R37" i="3" s="1"/>
  <c r="Q36" i="3"/>
  <c r="R36" i="3" s="1"/>
  <c r="Q35" i="3"/>
  <c r="R35" i="3" s="1"/>
  <c r="Q34" i="3"/>
  <c r="R34" i="3" s="1"/>
  <c r="Q33" i="3"/>
  <c r="R33" i="3" s="1"/>
  <c r="Q32" i="3"/>
  <c r="R32" i="3" s="1"/>
  <c r="Q31" i="3"/>
  <c r="R31" i="3" s="1"/>
  <c r="Q30" i="3"/>
  <c r="R30" i="3" s="1"/>
  <c r="Q29" i="3"/>
  <c r="R29" i="3" s="1"/>
  <c r="Q28" i="3"/>
  <c r="R28" i="3" s="1"/>
  <c r="Q27" i="3"/>
  <c r="R27" i="3" s="1"/>
  <c r="Q26" i="3"/>
  <c r="R26" i="3" s="1"/>
  <c r="Q25" i="3"/>
  <c r="R25" i="3" s="1"/>
  <c r="Q24" i="3"/>
  <c r="R24" i="3" s="1"/>
  <c r="Q23" i="3"/>
  <c r="R23" i="3" s="1"/>
  <c r="Q22" i="3"/>
  <c r="R22" i="3" s="1"/>
  <c r="Q21" i="3"/>
  <c r="R21" i="3" s="1"/>
  <c r="Q20" i="3"/>
  <c r="R20" i="3" s="1"/>
  <c r="Q19" i="3"/>
  <c r="R19" i="3" s="1"/>
  <c r="Q18" i="3"/>
  <c r="R18" i="3" s="1"/>
  <c r="Q17" i="3"/>
  <c r="R17" i="3" s="1"/>
  <c r="Q16" i="3"/>
  <c r="R16" i="3" s="1"/>
  <c r="Q15" i="3"/>
  <c r="R15" i="3" s="1"/>
  <c r="Q14" i="3"/>
  <c r="R14" i="3" s="1"/>
  <c r="Q13" i="3"/>
  <c r="R13" i="3" s="1"/>
  <c r="Q12" i="3"/>
  <c r="R12" i="3" s="1"/>
  <c r="Q11" i="3"/>
  <c r="R11" i="3" s="1"/>
  <c r="Q10" i="3"/>
  <c r="R10" i="3" s="1"/>
  <c r="Q9" i="3"/>
  <c r="R9" i="3" s="1"/>
  <c r="Q8" i="3"/>
  <c r="R8" i="3" s="1"/>
  <c r="Q7" i="3"/>
  <c r="R7" i="3" s="1"/>
  <c r="Q6" i="3"/>
  <c r="R6" i="3" s="1"/>
  <c r="Q5" i="3"/>
  <c r="R5" i="3" s="1"/>
  <c r="Q4" i="3"/>
  <c r="R4" i="3" s="1"/>
  <c r="Q3" i="3"/>
  <c r="R3" i="3" s="1"/>
  <c r="Q4" i="2"/>
  <c r="R4" i="2" s="1"/>
  <c r="Q5" i="2"/>
  <c r="R5" i="2" s="1"/>
  <c r="Q6" i="2"/>
  <c r="R6" i="2" s="1"/>
  <c r="Q7" i="2"/>
  <c r="R7" i="2" s="1"/>
  <c r="Q8" i="2"/>
  <c r="R8" i="2" s="1"/>
  <c r="Q9" i="2"/>
  <c r="R9" i="2" s="1"/>
  <c r="Q10" i="2"/>
  <c r="R10" i="2" s="1"/>
  <c r="Q11" i="2"/>
  <c r="R11" i="2" s="1"/>
  <c r="Q12" i="2"/>
  <c r="R12" i="2" s="1"/>
  <c r="Q13" i="2"/>
  <c r="R13" i="2" s="1"/>
  <c r="Q14" i="2"/>
  <c r="R14" i="2" s="1"/>
  <c r="Q15" i="2"/>
  <c r="R15" i="2" s="1"/>
  <c r="Q16" i="2"/>
  <c r="R16" i="2" s="1"/>
  <c r="Q17" i="2"/>
  <c r="R17" i="2" s="1"/>
  <c r="Q18" i="2"/>
  <c r="R18" i="2" s="1"/>
  <c r="Q19" i="2"/>
  <c r="Q20" i="2"/>
  <c r="R20" i="2" s="1"/>
  <c r="Q21" i="2"/>
  <c r="R21" i="2" s="1"/>
  <c r="Q22" i="2"/>
  <c r="R22" i="2" s="1"/>
  <c r="Q23" i="2"/>
  <c r="R23" i="2" s="1"/>
  <c r="Q24" i="2"/>
  <c r="R24" i="2" s="1"/>
  <c r="Q25" i="2"/>
  <c r="R25" i="2" s="1"/>
  <c r="Q26" i="2"/>
  <c r="R26" i="2" s="1"/>
  <c r="Q27" i="2"/>
  <c r="R27" i="2" s="1"/>
  <c r="Q28" i="2"/>
  <c r="R28" i="2" s="1"/>
  <c r="Q29" i="2"/>
  <c r="R29" i="2" s="1"/>
  <c r="Q30" i="2"/>
  <c r="R30" i="2" s="1"/>
  <c r="Q31" i="2"/>
  <c r="R31" i="2" s="1"/>
  <c r="Q32" i="2"/>
  <c r="R32" i="2" s="1"/>
  <c r="Q33" i="2"/>
  <c r="R33" i="2" s="1"/>
  <c r="Q34" i="2"/>
  <c r="R34" i="2" s="1"/>
  <c r="Q35" i="2"/>
  <c r="R35" i="2" s="1"/>
  <c r="Q36" i="2"/>
  <c r="R36" i="2" s="1"/>
  <c r="Q37" i="2"/>
  <c r="R37" i="2" s="1"/>
  <c r="Q38" i="2"/>
  <c r="R38" i="2" s="1"/>
  <c r="Q39" i="2"/>
  <c r="R39" i="2" s="1"/>
  <c r="Q40" i="2"/>
  <c r="R40" i="2" s="1"/>
  <c r="Q41" i="2"/>
  <c r="R41" i="2" s="1"/>
  <c r="Q42" i="2"/>
  <c r="R42" i="2" s="1"/>
  <c r="Q43" i="2"/>
  <c r="R43" i="2" s="1"/>
  <c r="Q44" i="2"/>
  <c r="R44" i="2" s="1"/>
  <c r="Q45" i="2"/>
  <c r="R45" i="2" s="1"/>
  <c r="Q46" i="2"/>
  <c r="R46" i="2" s="1"/>
  <c r="Q47" i="2"/>
  <c r="R47" i="2" s="1"/>
  <c r="Q48" i="2"/>
  <c r="R48" i="2" s="1"/>
  <c r="Q49" i="2"/>
  <c r="R49" i="2" s="1"/>
  <c r="Q50" i="2"/>
  <c r="R50" i="2" s="1"/>
  <c r="Q51" i="2"/>
  <c r="R51" i="2" s="1"/>
  <c r="Q52" i="2"/>
  <c r="R52" i="2" s="1"/>
  <c r="Q53" i="2"/>
  <c r="R53" i="2" s="1"/>
  <c r="Q54" i="2"/>
  <c r="R54" i="2" s="1"/>
  <c r="Q55" i="2"/>
  <c r="R55" i="2" s="1"/>
  <c r="Q56" i="2"/>
  <c r="R56" i="2" s="1"/>
  <c r="Q57" i="2"/>
  <c r="R57" i="2" s="1"/>
  <c r="Q58" i="2"/>
  <c r="R58" i="2" s="1"/>
  <c r="Q59" i="2"/>
  <c r="R59" i="2" s="1"/>
  <c r="Q60" i="2"/>
  <c r="R60" i="2" s="1"/>
  <c r="Q61" i="2"/>
  <c r="R61" i="2" s="1"/>
  <c r="Q62" i="2"/>
  <c r="R62" i="2" s="1"/>
  <c r="R19" i="2" l="1"/>
  <c r="Q3" i="2"/>
  <c r="R3" i="2" s="1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</calcChain>
</file>

<file path=xl/sharedStrings.xml><?xml version="1.0" encoding="utf-8"?>
<sst xmlns="http://schemas.openxmlformats.org/spreadsheetml/2006/main" count="979" uniqueCount="493">
  <si>
    <t>Нэр</t>
  </si>
  <si>
    <t>ХYйс</t>
  </si>
  <si>
    <t>Батбаяр</t>
  </si>
  <si>
    <t>Номин-Эрдэнэ</t>
  </si>
  <si>
    <t>Эм</t>
  </si>
  <si>
    <t>Мишээл</t>
  </si>
  <si>
    <t>Эр</t>
  </si>
  <si>
    <t>Гантулга</t>
  </si>
  <si>
    <t>Анар</t>
  </si>
  <si>
    <t>Анужин</t>
  </si>
  <si>
    <t>Даваажаргал</t>
  </si>
  <si>
    <t>Гантөмөр</t>
  </si>
  <si>
    <t>Амарсайхан</t>
  </si>
  <si>
    <t>Батбилэг</t>
  </si>
  <si>
    <t>Эрдэнэбат</t>
  </si>
  <si>
    <t>Хүслэн</t>
  </si>
  <si>
    <t>Ганбат</t>
  </si>
  <si>
    <t>Төгөлдөр</t>
  </si>
  <si>
    <t>Намуунаа</t>
  </si>
  <si>
    <t>Буянжаргал</t>
  </si>
  <si>
    <t>Марал</t>
  </si>
  <si>
    <t>Ананд</t>
  </si>
  <si>
    <t>Амирлан</t>
  </si>
  <si>
    <t>Ялгуун</t>
  </si>
  <si>
    <t>Энхжин</t>
  </si>
  <si>
    <t>Эгшиглэн</t>
  </si>
  <si>
    <t>Ганбаатар</t>
  </si>
  <si>
    <t>Батжаргал</t>
  </si>
  <si>
    <t>Хулан</t>
  </si>
  <si>
    <t>Мөнхбаяр</t>
  </si>
  <si>
    <t>Мөнхбат</t>
  </si>
  <si>
    <t>Маргад-Эрдэнэ</t>
  </si>
  <si>
    <t>Хатанбаатар</t>
  </si>
  <si>
    <t>Оюунтүлхүүр</t>
  </si>
  <si>
    <t>Одхүү</t>
  </si>
  <si>
    <t>Батсүх</t>
  </si>
  <si>
    <t>Билгүүн</t>
  </si>
  <si>
    <t>Баттулга</t>
  </si>
  <si>
    <t>Батхүү</t>
  </si>
  <si>
    <t>Энххүслэн</t>
  </si>
  <si>
    <t>Батболд</t>
  </si>
  <si>
    <t>Жаргалсайхан</t>
  </si>
  <si>
    <t>Агиймаа</t>
  </si>
  <si>
    <t>Бямбацогт</t>
  </si>
  <si>
    <t>Жамбалдорж</t>
  </si>
  <si>
    <t>Бүжинлхам</t>
  </si>
  <si>
    <t>Батмөнх</t>
  </si>
  <si>
    <t>Баярсайхан</t>
  </si>
  <si>
    <t>Баянмөнх</t>
  </si>
  <si>
    <t>Хосбаяр</t>
  </si>
  <si>
    <t>Батнасан</t>
  </si>
  <si>
    <t>Есүй</t>
  </si>
  <si>
    <t>Ганболд</t>
  </si>
  <si>
    <t>Анхбаяр</t>
  </si>
  <si>
    <t>Наранбаатар</t>
  </si>
  <si>
    <t>Оргил</t>
  </si>
  <si>
    <t>Наранбат</t>
  </si>
  <si>
    <t>Батсайхан</t>
  </si>
  <si>
    <t>Нандин-Эрдэнэ</t>
  </si>
  <si>
    <t>Түвшинтөгс</t>
  </si>
  <si>
    <t>Анударь</t>
  </si>
  <si>
    <t>Тэмүүжин</t>
  </si>
  <si>
    <t>Хонгорзул</t>
  </si>
  <si>
    <t>Түвшин</t>
  </si>
  <si>
    <t>Бат-Оргил</t>
  </si>
  <si>
    <t>Бат-Эрдэнэ</t>
  </si>
  <si>
    <t>Шижирбаатар</t>
  </si>
  <si>
    <t>Тэнгис</t>
  </si>
  <si>
    <t>Гансүх</t>
  </si>
  <si>
    <t>Уянга</t>
  </si>
  <si>
    <t>Ариунболд</t>
  </si>
  <si>
    <t>Боргил</t>
  </si>
  <si>
    <t>Чингүн</t>
  </si>
  <si>
    <t>Төмөрбаатар</t>
  </si>
  <si>
    <t>Дөлгөөн</t>
  </si>
  <si>
    <t>Ган-Эрдэнэ</t>
  </si>
  <si>
    <t>Энэрэл</t>
  </si>
  <si>
    <t>Ихбаяр</t>
  </si>
  <si>
    <t>Цолмон</t>
  </si>
  <si>
    <t>Тамир</t>
  </si>
  <si>
    <t>Ганзориг</t>
  </si>
  <si>
    <t>Болор-Эрдэнэ</t>
  </si>
  <si>
    <t>Цэлмэг</t>
  </si>
  <si>
    <t>Түвшинбаяр</t>
  </si>
  <si>
    <t>Бямбасүрэн</t>
  </si>
  <si>
    <t>Мөнхсайхан</t>
  </si>
  <si>
    <t>Төрмөнх</t>
  </si>
  <si>
    <t>Баасансүрэн</t>
  </si>
  <si>
    <t>Пүрэвдорж</t>
  </si>
  <si>
    <t>Мөнхжин</t>
  </si>
  <si>
    <t>Жавхлан</t>
  </si>
  <si>
    <t>Эрхэс</t>
  </si>
  <si>
    <t>Мөнхзаяа</t>
  </si>
  <si>
    <t>Маралмаа</t>
  </si>
  <si>
    <t>Баяр</t>
  </si>
  <si>
    <t>Ангараг</t>
  </si>
  <si>
    <t>Тэргэл</t>
  </si>
  <si>
    <t>Эрдэнэ</t>
  </si>
  <si>
    <t>Энхбаатар</t>
  </si>
  <si>
    <t>Энхсайхан</t>
  </si>
  <si>
    <t>Баясгалан</t>
  </si>
  <si>
    <t>Гэрэлт-Од</t>
  </si>
  <si>
    <t>Энхсаруул</t>
  </si>
  <si>
    <t>Мягмардорж</t>
  </si>
  <si>
    <t>Отгонбаяр</t>
  </si>
  <si>
    <t>Мөнхтулга</t>
  </si>
  <si>
    <t>Даваадорж</t>
  </si>
  <si>
    <t>Баярмагнай</t>
  </si>
  <si>
    <t>Ууганбаяр</t>
  </si>
  <si>
    <t>Азжаргал</t>
  </si>
  <si>
    <t>Гунаажав</t>
  </si>
  <si>
    <t>Алтаншагай</t>
  </si>
  <si>
    <t>Батзориг</t>
  </si>
  <si>
    <t>Бямбадорж</t>
  </si>
  <si>
    <t>Оюударь</t>
  </si>
  <si>
    <t>Хангарьд</t>
  </si>
  <si>
    <t>Болор</t>
  </si>
  <si>
    <t>Түвшинтөр</t>
  </si>
  <si>
    <t>Ануүжин</t>
  </si>
  <si>
    <t>Гантүшиг</t>
  </si>
  <si>
    <t>Учрал</t>
  </si>
  <si>
    <t>Эрдэнэбаяр</t>
  </si>
  <si>
    <t>Алтан-Очир</t>
  </si>
  <si>
    <t>Насанбат</t>
  </si>
  <si>
    <t>Есүгэн</t>
  </si>
  <si>
    <t>Төрбат</t>
  </si>
  <si>
    <t>Хантүшиг</t>
  </si>
  <si>
    <t>Сүхбаатар</t>
  </si>
  <si>
    <t>Оюунболд</t>
  </si>
  <si>
    <t>Бадамлянхуа</t>
  </si>
  <si>
    <t>Гантогтох</t>
  </si>
  <si>
    <t>Мөнхдөл</t>
  </si>
  <si>
    <t>Тулга</t>
  </si>
  <si>
    <t>Пүрэвхүү</t>
  </si>
  <si>
    <t>Золбоо</t>
  </si>
  <si>
    <t>Ариунболор</t>
  </si>
  <si>
    <t>Улсболд</t>
  </si>
  <si>
    <t>Бөртэ</t>
  </si>
  <si>
    <t>Баярбаатар</t>
  </si>
  <si>
    <t>Мягмаржаргал</t>
  </si>
  <si>
    <t>Эмүжин</t>
  </si>
  <si>
    <t>Гантөр</t>
  </si>
  <si>
    <t>Энх-Оюун</t>
  </si>
  <si>
    <t>Дорждэрэм</t>
  </si>
  <si>
    <t>Бум-Эрдэнэ</t>
  </si>
  <si>
    <t>Сансарбаатар</t>
  </si>
  <si>
    <t>Мэндсайхан</t>
  </si>
  <si>
    <t>Ирмүүн</t>
  </si>
  <si>
    <t>Батхуяг</t>
  </si>
  <si>
    <t>Амарсанаа</t>
  </si>
  <si>
    <t>Маралгоо</t>
  </si>
  <si>
    <t>Энхтөр</t>
  </si>
  <si>
    <t>Бадрах</t>
  </si>
  <si>
    <t>Дамчаа</t>
  </si>
  <si>
    <t>Болортуяа</t>
  </si>
  <si>
    <t>Нандинчимэг</t>
  </si>
  <si>
    <t>Дүүрэнбаяр</t>
  </si>
  <si>
    <t>Сувд-Эрдэнэ</t>
  </si>
  <si>
    <t>Өлзийсайхан</t>
  </si>
  <si>
    <t>Отгончимэг</t>
  </si>
  <si>
    <t>Энгүүн</t>
  </si>
  <si>
    <t>Төгсбаяр</t>
  </si>
  <si>
    <t>Болоржаргал</t>
  </si>
  <si>
    <t>Энх-Эрдэнэ</t>
  </si>
  <si>
    <t>Гомбосүрэн</t>
  </si>
  <si>
    <t>Хангал</t>
  </si>
  <si>
    <t>Цэлмүүн</t>
  </si>
  <si>
    <t>Эрмүүн</t>
  </si>
  <si>
    <t>Бумцэнд</t>
  </si>
  <si>
    <t>Болормаа</t>
  </si>
  <si>
    <t>6-д</t>
  </si>
  <si>
    <t>S003636</t>
  </si>
  <si>
    <t>6-е</t>
  </si>
  <si>
    <t>S003704</t>
  </si>
  <si>
    <t>Тулгаа</t>
  </si>
  <si>
    <t>S003706</t>
  </si>
  <si>
    <t>S003714</t>
  </si>
  <si>
    <t>Оюу</t>
  </si>
  <si>
    <t>Амина</t>
  </si>
  <si>
    <t>S003791</t>
  </si>
  <si>
    <t>Лувсандорж</t>
  </si>
  <si>
    <t>S003876</t>
  </si>
  <si>
    <t>S003877</t>
  </si>
  <si>
    <t>Төмөртогоо</t>
  </si>
  <si>
    <t>Дарьсүрэн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</si>
  <si>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</si>
  <si>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</si>
  <si>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</si>
  <si>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</si>
  <si>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</si>
  <si>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</si>
  <si>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</si>
  <si>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</si>
  <si>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</si>
  <si>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</si>
  <si>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</si>
  <si>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</si>
  <si>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</si>
  <si>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</si>
  <si>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</si>
  <si>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</si>
  <si>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</si>
  <si>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</si>
  <si>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</si>
  <si>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</si>
  <si>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</si>
  <si>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</si>
  <si>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</si>
  <si>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</si>
  <si>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</si>
  <si>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</si>
  <si>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</si>
  <si>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</si>
  <si>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</si>
  <si>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</si>
  <si>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</si>
  <si>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</si>
  <si>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</si>
  <si>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</si>
  <si>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</si>
  <si>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</si>
  <si>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</si>
  <si>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</si>
  <si>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</si>
  <si>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</si>
  <si>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</si>
  <si>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</si>
  <si>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</si>
  <si>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</si>
  <si>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</si>
  <si>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</si>
  <si>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</si>
  <si>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</si>
  <si>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</si>
  <si>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</si>
  <si>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</si>
  <si>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</si>
  <si>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</si>
  <si>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</si>
  <si>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</si>
  <si>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</si>
  <si>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</si>
  <si>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</si>
  <si>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</si>
  <si>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</si>
  <si>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</si>
  <si>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</si>
  <si>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</si>
  <si>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</si>
  <si>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</si>
  <si>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</si>
  <si>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</si>
  <si>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</si>
  <si>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</si>
  <si>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</si>
  <si>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</si>
  <si>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</si>
  <si>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</si>
  <si>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</si>
  <si>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</si>
  <si>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</si>
  <si>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</si>
  <si>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</si>
  <si>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</si>
  <si>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</si>
  <si>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</si>
  <si>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</si>
  <si>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</si>
  <si>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</si>
  <si>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</si>
  <si>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</si>
  <si>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</si>
  <si>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</si>
  <si>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</si>
  <si>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</si>
  <si>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</si>
  <si>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</si>
  <si>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</si>
  <si>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</si>
  <si>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</si>
  <si>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</si>
  <si>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</si>
  <si>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</si>
  <si>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</si>
  <si>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</si>
  <si>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</si>
  <si>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</si>
  <si>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</si>
  <si>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</si>
  <si>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</si>
  <si>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</si>
  <si>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</si>
  <si>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</si>
  <si>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</si>
  <si>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</si>
  <si>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</si>
  <si>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</si>
  <si>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</si>
  <si>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</si>
  <si>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</si>
  <si>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</si>
  <si>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</si>
  <si>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</si>
  <si>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</si>
  <si>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</si>
  <si>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</si>
  <si>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</si>
  <si>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</si>
  <si>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</si>
  <si>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</si>
  <si>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</si>
  <si>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</si>
  <si>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</si>
  <si>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</si>
  <si>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</si>
  <si>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</si>
  <si>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</si>
  <si>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</si>
  <si>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</si>
  <si>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</si>
  <si>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</si>
  <si>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</si>
  <si>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</si>
  <si>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</si>
  <si>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</si>
  <si>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</si>
  <si>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</si>
  <si>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</si>
  <si>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</si>
  <si>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</si>
  <si>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</si>
  <si>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</si>
  <si>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</si>
  <si>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</si>
  <si>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</si>
  <si>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</si>
  <si>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</si>
  <si>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</si>
  <si>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</si>
  <si>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</si>
  <si>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</si>
  <si>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</si>
  <si>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</si>
  <si>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</si>
  <si>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</si>
  <si>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</si>
  <si>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</si>
  <si>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</si>
  <si>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</si>
  <si>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</si>
  <si>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</si>
  <si>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</si>
  <si>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</si>
  <si>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</si>
  <si>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</si>
  <si>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</si>
  <si>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</si>
  <si>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</si>
  <si>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</si>
  <si>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</si>
  <si>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</si>
  <si>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</si>
  <si>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</si>
  <si>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</si>
  <si>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</si>
  <si>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</si>
  <si>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</si>
  <si>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</si>
  <si>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</si>
  <si>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</si>
  <si>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</si>
  <si>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</si>
  <si>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</si>
  <si>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</si>
  <si>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</si>
  <si>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</si>
  <si>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</si>
  <si>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</si>
  <si>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</si>
  <si>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</si>
  <si>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</si>
  <si>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</si>
  <si>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</si>
  <si>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</si>
  <si>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</si>
  <si>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</si>
  <si>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</si>
  <si>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</si>
  <si>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</si>
  <si>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</si>
  <si>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</si>
  <si>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</si>
  <si>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</si>
  <si>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</si>
  <si>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</si>
  <si>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</si>
  <si>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</si>
  <si>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</si>
  <si>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</si>
  <si>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</si>
  <si>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</si>
  <si>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</si>
  <si>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</si>
  <si>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</si>
  <si>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</si>
  <si>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</si>
  <si>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</si>
  <si>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</si>
  <si>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S004064</t>
  </si>
  <si>
    <t>S004065</t>
  </si>
  <si>
    <t>S004105</t>
  </si>
  <si>
    <t>Эрхэмболор</t>
  </si>
  <si>
    <t>Дашдэмбэрэл</t>
  </si>
  <si>
    <t>S004169</t>
  </si>
  <si>
    <t>Дарханцогт</t>
  </si>
  <si>
    <t>S004189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</si>
  <si>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</si>
  <si>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</si>
  <si>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</si>
  <si>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</si>
  <si>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</si>
  <si>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</si>
  <si>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</si>
  <si>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</si>
  <si>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Мягмар</t>
  </si>
  <si>
    <t>S004278</t>
  </si>
  <si>
    <t>Болдбаасан</t>
  </si>
  <si>
    <t>S004279</t>
  </si>
  <si>
    <t>Цэнгүүнбилэг</t>
  </si>
  <si>
    <t>Сондор</t>
  </si>
  <si>
    <t>эм</t>
  </si>
  <si>
    <t>S004742</t>
  </si>
  <si>
    <t>Ананд-Од</t>
  </si>
  <si>
    <t>Мөнгөнсүх</t>
  </si>
  <si>
    <t>Чингүнжав</t>
  </si>
  <si>
    <t>S005168</t>
  </si>
  <si>
    <t>S005169</t>
  </si>
  <si>
    <t>S005170</t>
  </si>
  <si>
    <t>S005171</t>
  </si>
  <si>
    <t>S005172</t>
  </si>
  <si>
    <t>S005173</t>
  </si>
  <si>
    <t>Мөнхсаруул</t>
  </si>
  <si>
    <t>Ням-Эрдэнэ</t>
  </si>
  <si>
    <t>S005717</t>
  </si>
  <si>
    <t>Эрдэнэдорж</t>
  </si>
  <si>
    <t>Саяжаргал</t>
  </si>
  <si>
    <t>S005774</t>
  </si>
  <si>
    <t>S005782</t>
  </si>
  <si>
    <t>Харцага</t>
  </si>
  <si>
    <t>S005809</t>
  </si>
  <si>
    <t>эр</t>
  </si>
  <si>
    <t>S006191</t>
  </si>
  <si>
    <t>S006192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</si>
  <si>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</si>
  <si>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</si>
  <si>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</si>
  <si>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</si>
  <si>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</si>
  <si>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</si>
  <si>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</si>
  <si>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</si>
  <si>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</si>
  <si>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</si>
  <si>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</si>
  <si>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</si>
  <si>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</si>
  <si>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</si>
  <si>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</si>
  <si>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Code</t>
  </si>
  <si>
    <t>№</t>
  </si>
  <si>
    <t>Анги</t>
  </si>
  <si>
    <t>Овог</t>
  </si>
  <si>
    <t>Энд нийт оноо бичээрэй.</t>
  </si>
  <si>
    <t>Эндээс ай болон авах оноо бичээрэй.</t>
  </si>
  <si>
    <t xml:space="preserve">Монгол хэл </t>
  </si>
  <si>
    <t>6ё анги</t>
  </si>
  <si>
    <t>5c</t>
  </si>
  <si>
    <t>5d</t>
  </si>
  <si>
    <t>5a</t>
  </si>
  <si>
    <t>5b</t>
  </si>
  <si>
    <t xml:space="preserve">Нийт </t>
  </si>
  <si>
    <t xml:space="preserve">Авсан оноо </t>
  </si>
  <si>
    <t xml:space="preserve">Гүйцэтгэлийн хувь </t>
  </si>
  <si>
    <t>6е анги</t>
  </si>
  <si>
    <t>6д анги</t>
  </si>
  <si>
    <t>чөлөөтэй</t>
  </si>
  <si>
    <t>VIII</t>
  </si>
  <si>
    <t>V</t>
  </si>
  <si>
    <t>VII</t>
  </si>
  <si>
    <t>VI</t>
  </si>
  <si>
    <t>IV</t>
  </si>
  <si>
    <t>III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</si>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</sst>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8"/>
      <color theme="1"/>
      <name val="Arial"/>
      <family val="2"/>
    </font>
    <font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6" borderId="1" xfId="0" applyFont="1" applyFill="1" applyBorder="1"/>
    <xf numFmtId="0" fontId="2" fillId="5" borderId="1" xfId="0" applyFont="1" applyFill="1" applyBorder="1"/>
    <xf numFmtId="0" fontId="2" fillId="5" borderId="4" xfId="0" applyFont="1" applyFill="1" applyBorder="1"/>
    <xf numFmtId="0" fontId="2" fillId="6" borderId="0" xfId="0" applyFont="1" applyFill="1"/>
    <xf numFmtId="0" fontId="2" fillId="0" borderId="0" xfId="0" applyFont="1"/>
    <xf numFmtId="0" fontId="3" fillId="2" borderId="1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6" fontId="2" fillId="5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wrapText="1"/>
    </xf>
    <xf numFmtId="0" fontId="2" fillId="0" borderId="1" xfId="0" applyFont="1" applyBorder="1"/>
    <xf numFmtId="2" fontId="2" fillId="0" borderId="1" xfId="0" applyNumberFormat="1" applyFont="1" applyBorder="1"/>
    <xf numFmtId="0" fontId="3" fillId="7" borderId="1" xfId="1" applyFont="1" applyFill="1" applyBorder="1" applyAlignment="1">
      <alignment horizontal="left" vertical="center" wrapText="1"/>
    </xf>
    <xf numFmtId="1" fontId="2" fillId="0" borderId="1" xfId="0" applyNumberFormat="1" applyFont="1" applyBorder="1"/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opLeftCell="A35" workbookViewId="0">
      <selection activeCell="J61" sqref="J61"/>
    </sheetView>
  </sheetViews>
  <sheetFormatPr defaultRowHeight="11.25" x14ac:dyDescent="0.2"/>
  <cols>
    <col min="1" max="1" width="7.140625" style="5" customWidth="1"/>
    <col min="2" max="2" width="2.42578125" style="5" customWidth="1"/>
    <col min="3" max="3" width="3.140625" style="5" customWidth="1"/>
    <col min="4" max="4" width="10.85546875" style="5" customWidth="1"/>
    <col min="5" max="5" width="13" style="5" customWidth="1"/>
    <col min="6" max="6" width="3.5703125" style="5" customWidth="1"/>
    <col min="7" max="7" width="2.85546875" style="5" customWidth="1"/>
    <col min="8" max="15" width="3.7109375" style="5" customWidth="1"/>
    <col min="16" max="16" width="4.7109375" style="5" customWidth="1"/>
    <col min="17" max="17" width="3.7109375" style="5" customWidth="1"/>
    <col min="18" max="18" width="4.85546875" style="5" customWidth="1"/>
    <col min="19" max="19" width="3.5703125" style="5" customWidth="1"/>
    <col min="20" max="16384" width="9.140625" style="5"/>
  </cols>
  <sheetData>
    <row r="1" spans="1:19" x14ac:dyDescent="0.2">
      <c r="A1" s="15" t="s">
        <v>474</v>
      </c>
      <c r="B1" s="15"/>
      <c r="C1" s="15"/>
      <c r="D1" s="15"/>
      <c r="E1" s="16" t="s">
        <v>475</v>
      </c>
      <c r="F1" s="16"/>
      <c r="G1" s="3" t="s">
        <v>473</v>
      </c>
      <c r="H1" s="3"/>
      <c r="I1" s="3"/>
      <c r="J1" s="3"/>
      <c r="K1" s="3"/>
      <c r="L1" s="3"/>
      <c r="M1" s="3"/>
      <c r="N1" s="3"/>
      <c r="O1" s="3"/>
      <c r="P1" s="4" t="s">
        <v>472</v>
      </c>
    </row>
    <row r="2" spans="1:19" x14ac:dyDescent="0.2">
      <c r="A2" s="6" t="s">
        <v>468</v>
      </c>
      <c r="B2" s="6" t="s">
        <v>469</v>
      </c>
      <c r="C2" s="6" t="s">
        <v>470</v>
      </c>
      <c r="D2" s="6" t="s">
        <v>471</v>
      </c>
      <c r="E2" s="6" t="s">
        <v>0</v>
      </c>
      <c r="F2" s="7" t="s">
        <v>1</v>
      </c>
      <c r="G2" s="8">
        <v>1</v>
      </c>
      <c r="H2" s="8">
        <v>2</v>
      </c>
      <c r="I2" s="8">
        <v>3</v>
      </c>
      <c r="J2" s="8">
        <v>4</v>
      </c>
      <c r="K2" s="9" t="s">
        <v>478</v>
      </c>
      <c r="L2" s="9" t="s">
        <v>479</v>
      </c>
      <c r="M2" s="8" t="s">
        <v>476</v>
      </c>
      <c r="N2" s="8" t="s">
        <v>477</v>
      </c>
      <c r="O2" s="8">
        <v>6</v>
      </c>
      <c r="P2" s="1" t="s">
        <v>480</v>
      </c>
      <c r="Q2" s="2" t="s">
        <v>481</v>
      </c>
      <c r="R2" s="2" t="s">
        <v>482</v>
      </c>
      <c r="S2" s="2" t="s">
        <v>63</v>
      </c>
    </row>
    <row r="3" spans="1:19" ht="9.75" customHeight="1" x14ac:dyDescent="0.2">
      <c r="A3" s="10" t="s">
        <v>345</v>
      </c>
      <c r="B3" s="10">
        <v>1</v>
      </c>
      <c r="C3" s="10" t="s">
        <v>233</v>
      </c>
      <c r="D3" s="10" t="s">
        <v>346</v>
      </c>
      <c r="E3" s="10" t="s">
        <v>42</v>
      </c>
      <c r="F3" s="10" t="s">
        <v>4</v>
      </c>
      <c r="G3" s="11">
        <v>0</v>
      </c>
      <c r="H3" s="11">
        <v>1</v>
      </c>
      <c r="I3" s="11">
        <v>1</v>
      </c>
      <c r="J3" s="11">
        <v>3</v>
      </c>
      <c r="K3" s="11">
        <v>1</v>
      </c>
      <c r="L3" s="11">
        <v>2</v>
      </c>
      <c r="M3" s="11">
        <v>1</v>
      </c>
      <c r="N3" s="11">
        <v>1.5</v>
      </c>
      <c r="O3" s="11">
        <v>2</v>
      </c>
      <c r="P3" s="11">
        <v>18</v>
      </c>
      <c r="Q3" s="11">
        <f>SUM(G3:O3)</f>
        <v>12.5</v>
      </c>
      <c r="R3" s="12">
        <f>(Q3/P3)*100</f>
        <v>69.444444444444443</v>
      </c>
      <c r="S3" s="13" t="str">
        <f>IF(R3&gt;89.9,"VIII",IF(R3&gt;79.9,"VII",IF(R3&gt;69.9,"VI",IF(R3&gt;59.9,"V",IF(R3&gt;49.9,"IV",IF(R3&gt;39.9,"III",IF(R3&gt;29.9,"II","I")))))))</f>
        <v>V</v>
      </c>
    </row>
    <row r="4" spans="1:19" ht="9.75" customHeight="1" x14ac:dyDescent="0.2">
      <c r="A4" s="10" t="s">
        <v>410</v>
      </c>
      <c r="B4" s="10">
        <v>2</v>
      </c>
      <c r="C4" s="10" t="s">
        <v>233</v>
      </c>
      <c r="D4" s="10" t="s">
        <v>411</v>
      </c>
      <c r="E4" s="10" t="s">
        <v>122</v>
      </c>
      <c r="F4" s="10" t="s">
        <v>6</v>
      </c>
      <c r="G4" s="11">
        <v>0</v>
      </c>
      <c r="H4" s="11">
        <v>0</v>
      </c>
      <c r="I4" s="11">
        <v>1</v>
      </c>
      <c r="J4" s="11">
        <v>3</v>
      </c>
      <c r="K4" s="11">
        <v>1</v>
      </c>
      <c r="L4" s="11">
        <v>2</v>
      </c>
      <c r="M4" s="11">
        <v>1</v>
      </c>
      <c r="N4" s="11">
        <v>1</v>
      </c>
      <c r="O4" s="11">
        <v>2.5</v>
      </c>
      <c r="P4" s="11">
        <v>18</v>
      </c>
      <c r="Q4" s="11">
        <f t="shared" ref="Q4:Q62" si="0">SUM(G4:O4)</f>
        <v>11.5</v>
      </c>
      <c r="R4" s="12">
        <f t="shared" ref="R4:R62" si="1">(Q4/P4)*100</f>
        <v>63.888888888888886</v>
      </c>
      <c r="S4" s="13" t="str">
        <f t="shared" ref="S4:S62" si="2">IF(R4&gt;89.9,"VIII",IF(R4&gt;79.9,"VII",IF(R4&gt;69.9,"VI",IF(R4&gt;59.9,"V",IF(R4&gt;49.9,"IV",IF(R4&gt;39.9,"III",IF(R4&gt;29.9,"II","I")))))))</f>
        <v>V</v>
      </c>
    </row>
    <row r="5" spans="1:19" ht="9.75" customHeight="1" x14ac:dyDescent="0.2">
      <c r="A5" s="10" t="s">
        <v>353</v>
      </c>
      <c r="B5" s="10">
        <f t="shared" ref="B5:B39" si="3">IF(C4&lt;&gt;C5,1,B4+1)</f>
        <v>3</v>
      </c>
      <c r="C5" s="10" t="s">
        <v>233</v>
      </c>
      <c r="D5" s="10" t="s">
        <v>59</v>
      </c>
      <c r="E5" s="10" t="s">
        <v>178</v>
      </c>
      <c r="F5" s="10" t="s">
        <v>4</v>
      </c>
      <c r="G5" s="11">
        <v>0</v>
      </c>
      <c r="H5" s="11">
        <v>0</v>
      </c>
      <c r="I5" s="11">
        <v>3</v>
      </c>
      <c r="J5" s="11">
        <v>3</v>
      </c>
      <c r="K5" s="11">
        <v>1</v>
      </c>
      <c r="L5" s="11">
        <v>2</v>
      </c>
      <c r="M5" s="11">
        <v>1</v>
      </c>
      <c r="N5" s="11">
        <v>2</v>
      </c>
      <c r="O5" s="11">
        <v>2</v>
      </c>
      <c r="P5" s="11">
        <v>18</v>
      </c>
      <c r="Q5" s="11">
        <f t="shared" si="0"/>
        <v>14</v>
      </c>
      <c r="R5" s="12">
        <f t="shared" si="1"/>
        <v>77.777777777777786</v>
      </c>
      <c r="S5" s="13" t="str">
        <f t="shared" si="2"/>
        <v>VI</v>
      </c>
    </row>
    <row r="6" spans="1:19" ht="9.75" customHeight="1" x14ac:dyDescent="0.2">
      <c r="A6" s="10" t="s">
        <v>354</v>
      </c>
      <c r="B6" s="10">
        <f t="shared" si="3"/>
        <v>4</v>
      </c>
      <c r="C6" s="10" t="s">
        <v>233</v>
      </c>
      <c r="D6" s="10" t="s">
        <v>355</v>
      </c>
      <c r="E6" s="10" t="s">
        <v>21</v>
      </c>
      <c r="F6" s="10" t="s">
        <v>6</v>
      </c>
      <c r="G6" s="11">
        <v>1</v>
      </c>
      <c r="H6" s="11">
        <v>1</v>
      </c>
      <c r="I6" s="11">
        <v>1</v>
      </c>
      <c r="J6" s="11">
        <v>3</v>
      </c>
      <c r="K6" s="11">
        <v>1</v>
      </c>
      <c r="L6" s="11">
        <v>2</v>
      </c>
      <c r="M6" s="11">
        <v>1</v>
      </c>
      <c r="N6" s="11">
        <v>1</v>
      </c>
      <c r="O6" s="11">
        <v>3</v>
      </c>
      <c r="P6" s="11">
        <v>18</v>
      </c>
      <c r="Q6" s="11">
        <f t="shared" si="0"/>
        <v>14</v>
      </c>
      <c r="R6" s="12">
        <f t="shared" si="1"/>
        <v>77.777777777777786</v>
      </c>
      <c r="S6" s="13" t="str">
        <f t="shared" si="2"/>
        <v>VI</v>
      </c>
    </row>
    <row r="7" spans="1:19" ht="9.75" customHeight="1" x14ac:dyDescent="0.2">
      <c r="A7" s="10" t="s">
        <v>356</v>
      </c>
      <c r="B7" s="10">
        <f t="shared" si="3"/>
        <v>5</v>
      </c>
      <c r="C7" s="10" t="s">
        <v>233</v>
      </c>
      <c r="D7" s="10" t="s">
        <v>65</v>
      </c>
      <c r="E7" s="10" t="s">
        <v>357</v>
      </c>
      <c r="F7" s="10" t="s">
        <v>6</v>
      </c>
      <c r="G7" s="11">
        <v>1</v>
      </c>
      <c r="H7" s="11">
        <v>0</v>
      </c>
      <c r="I7" s="11">
        <v>3</v>
      </c>
      <c r="J7" s="11">
        <v>3</v>
      </c>
      <c r="K7" s="11">
        <v>1</v>
      </c>
      <c r="L7" s="11">
        <v>2</v>
      </c>
      <c r="M7" s="11">
        <v>1</v>
      </c>
      <c r="N7" s="11">
        <v>2</v>
      </c>
      <c r="O7" s="11">
        <v>3</v>
      </c>
      <c r="P7" s="11">
        <v>18</v>
      </c>
      <c r="Q7" s="11">
        <f t="shared" si="0"/>
        <v>16</v>
      </c>
      <c r="R7" s="12">
        <f t="shared" si="1"/>
        <v>88.888888888888886</v>
      </c>
      <c r="S7" s="13" t="str">
        <f t="shared" si="2"/>
        <v>VII</v>
      </c>
    </row>
    <row r="8" spans="1:19" ht="9.75" customHeight="1" x14ac:dyDescent="0.2">
      <c r="A8" s="10" t="s">
        <v>358</v>
      </c>
      <c r="B8" s="10">
        <f t="shared" si="3"/>
        <v>6</v>
      </c>
      <c r="C8" s="10" t="s">
        <v>233</v>
      </c>
      <c r="D8" s="10" t="s">
        <v>7</v>
      </c>
      <c r="E8" s="10" t="s">
        <v>8</v>
      </c>
      <c r="F8" s="10" t="s">
        <v>6</v>
      </c>
      <c r="G8" s="11">
        <v>1</v>
      </c>
      <c r="H8" s="11">
        <v>1</v>
      </c>
      <c r="I8" s="11">
        <v>3</v>
      </c>
      <c r="J8" s="11">
        <v>3</v>
      </c>
      <c r="K8" s="11">
        <v>1</v>
      </c>
      <c r="L8" s="11">
        <v>2</v>
      </c>
      <c r="M8" s="11">
        <v>1</v>
      </c>
      <c r="N8" s="11">
        <v>1.5</v>
      </c>
      <c r="O8" s="11">
        <v>3</v>
      </c>
      <c r="P8" s="11">
        <v>18</v>
      </c>
      <c r="Q8" s="11">
        <f t="shared" si="0"/>
        <v>16.5</v>
      </c>
      <c r="R8" s="12">
        <f t="shared" si="1"/>
        <v>91.666666666666657</v>
      </c>
      <c r="S8" s="13" t="str">
        <f t="shared" si="2"/>
        <v>VIII</v>
      </c>
    </row>
    <row r="9" spans="1:19" ht="9.75" customHeight="1" x14ac:dyDescent="0.2">
      <c r="A9" s="10" t="s">
        <v>380</v>
      </c>
      <c r="B9" s="10">
        <f t="shared" si="3"/>
        <v>7</v>
      </c>
      <c r="C9" s="10" t="s">
        <v>233</v>
      </c>
      <c r="D9" s="10" t="s">
        <v>381</v>
      </c>
      <c r="E9" s="10" t="s">
        <v>60</v>
      </c>
      <c r="F9" s="10" t="s">
        <v>4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2</v>
      </c>
      <c r="M9" s="11">
        <v>1</v>
      </c>
      <c r="N9" s="11">
        <v>1.5</v>
      </c>
      <c r="O9" s="11">
        <v>0</v>
      </c>
      <c r="P9" s="11">
        <v>18</v>
      </c>
      <c r="Q9" s="11">
        <f t="shared" si="0"/>
        <v>6.5</v>
      </c>
      <c r="R9" s="12">
        <f t="shared" si="1"/>
        <v>36.111111111111107</v>
      </c>
      <c r="S9" s="13" t="str">
        <f t="shared" si="2"/>
        <v>II</v>
      </c>
    </row>
    <row r="10" spans="1:19" ht="9.75" customHeight="1" x14ac:dyDescent="0.2">
      <c r="A10" s="10" t="s">
        <v>362</v>
      </c>
      <c r="B10" s="10">
        <f t="shared" si="3"/>
        <v>8</v>
      </c>
      <c r="C10" s="10" t="s">
        <v>233</v>
      </c>
      <c r="D10" s="10" t="s">
        <v>80</v>
      </c>
      <c r="E10" s="10" t="s">
        <v>9</v>
      </c>
      <c r="F10" s="10" t="s">
        <v>4</v>
      </c>
      <c r="G10" s="11">
        <v>1</v>
      </c>
      <c r="H10" s="11">
        <v>0</v>
      </c>
      <c r="I10" s="11">
        <v>1</v>
      </c>
      <c r="J10" s="11">
        <v>3</v>
      </c>
      <c r="K10" s="11">
        <v>1</v>
      </c>
      <c r="L10" s="11">
        <v>2</v>
      </c>
      <c r="M10" s="11">
        <v>1</v>
      </c>
      <c r="N10" s="11">
        <v>1</v>
      </c>
      <c r="O10" s="11">
        <v>3</v>
      </c>
      <c r="P10" s="11">
        <v>18</v>
      </c>
      <c r="Q10" s="11">
        <f t="shared" si="0"/>
        <v>13</v>
      </c>
      <c r="R10" s="12">
        <f t="shared" si="1"/>
        <v>72.222222222222214</v>
      </c>
      <c r="S10" s="13" t="str">
        <f t="shared" si="2"/>
        <v>VI</v>
      </c>
    </row>
    <row r="11" spans="1:19" ht="9.75" customHeight="1" x14ac:dyDescent="0.2">
      <c r="A11" s="10" t="s">
        <v>440</v>
      </c>
      <c r="B11" s="10">
        <f t="shared" si="3"/>
        <v>9</v>
      </c>
      <c r="C11" s="10" t="s">
        <v>233</v>
      </c>
      <c r="D11" s="10" t="s">
        <v>441</v>
      </c>
      <c r="E11" s="10" t="s">
        <v>9</v>
      </c>
      <c r="F11" s="10" t="s">
        <v>4</v>
      </c>
      <c r="G11" s="11">
        <v>1</v>
      </c>
      <c r="H11" s="11">
        <v>1</v>
      </c>
      <c r="I11" s="11">
        <v>3</v>
      </c>
      <c r="J11" s="11">
        <v>3</v>
      </c>
      <c r="K11" s="11">
        <v>1</v>
      </c>
      <c r="L11" s="11">
        <v>2</v>
      </c>
      <c r="M11" s="11">
        <v>1</v>
      </c>
      <c r="N11" s="11">
        <v>1.5</v>
      </c>
      <c r="O11" s="11">
        <v>0</v>
      </c>
      <c r="P11" s="11">
        <v>18</v>
      </c>
      <c r="Q11" s="11">
        <f t="shared" si="0"/>
        <v>13.5</v>
      </c>
      <c r="R11" s="12">
        <f t="shared" si="1"/>
        <v>75</v>
      </c>
      <c r="S11" s="13" t="str">
        <f t="shared" si="2"/>
        <v>VI</v>
      </c>
    </row>
    <row r="12" spans="1:19" ht="9.75" customHeight="1" x14ac:dyDescent="0.2">
      <c r="A12" s="10" t="s">
        <v>361</v>
      </c>
      <c r="B12" s="10">
        <f t="shared" si="3"/>
        <v>10</v>
      </c>
      <c r="C12" s="10" t="s">
        <v>233</v>
      </c>
      <c r="D12" s="10" t="s">
        <v>87</v>
      </c>
      <c r="E12" s="10" t="s">
        <v>118</v>
      </c>
      <c r="F12" s="10" t="s">
        <v>4</v>
      </c>
      <c r="G12" s="11">
        <v>1</v>
      </c>
      <c r="H12" s="11">
        <v>1</v>
      </c>
      <c r="I12" s="11">
        <v>2</v>
      </c>
      <c r="J12" s="11">
        <v>3</v>
      </c>
      <c r="K12" s="11">
        <v>1</v>
      </c>
      <c r="L12" s="11">
        <v>2</v>
      </c>
      <c r="M12" s="11">
        <v>1</v>
      </c>
      <c r="N12" s="11">
        <v>2</v>
      </c>
      <c r="O12" s="11">
        <v>2.5</v>
      </c>
      <c r="P12" s="11">
        <v>18</v>
      </c>
      <c r="Q12" s="11">
        <f t="shared" si="0"/>
        <v>15.5</v>
      </c>
      <c r="R12" s="12">
        <f t="shared" si="1"/>
        <v>86.111111111111114</v>
      </c>
      <c r="S12" s="13" t="str">
        <f t="shared" si="2"/>
        <v>VII</v>
      </c>
    </row>
    <row r="13" spans="1:19" ht="9.75" customHeight="1" x14ac:dyDescent="0.2">
      <c r="A13" s="10" t="s">
        <v>359</v>
      </c>
      <c r="B13" s="10">
        <f t="shared" si="3"/>
        <v>11</v>
      </c>
      <c r="C13" s="10" t="s">
        <v>233</v>
      </c>
      <c r="D13" s="10" t="s">
        <v>164</v>
      </c>
      <c r="E13" s="10" t="s">
        <v>360</v>
      </c>
      <c r="F13" s="10" t="s">
        <v>4</v>
      </c>
      <c r="G13" s="11">
        <v>1</v>
      </c>
      <c r="H13" s="11">
        <v>1</v>
      </c>
      <c r="I13" s="11">
        <v>2</v>
      </c>
      <c r="J13" s="11">
        <v>3</v>
      </c>
      <c r="K13" s="11">
        <v>1</v>
      </c>
      <c r="L13" s="11">
        <v>2</v>
      </c>
      <c r="M13" s="11">
        <v>1</v>
      </c>
      <c r="N13" s="11">
        <v>1.5</v>
      </c>
      <c r="O13" s="11">
        <v>3</v>
      </c>
      <c r="P13" s="11">
        <v>18</v>
      </c>
      <c r="Q13" s="11">
        <f t="shared" si="0"/>
        <v>15.5</v>
      </c>
      <c r="R13" s="12">
        <f t="shared" si="1"/>
        <v>86.111111111111114</v>
      </c>
      <c r="S13" s="13" t="str">
        <f t="shared" si="2"/>
        <v>VII</v>
      </c>
    </row>
    <row r="14" spans="1:19" ht="9.75" customHeight="1" x14ac:dyDescent="0.2">
      <c r="A14" s="10" t="s">
        <v>408</v>
      </c>
      <c r="B14" s="10">
        <f t="shared" si="3"/>
        <v>12</v>
      </c>
      <c r="C14" s="10" t="s">
        <v>233</v>
      </c>
      <c r="D14" s="10" t="s">
        <v>38</v>
      </c>
      <c r="E14" s="10" t="s">
        <v>46</v>
      </c>
      <c r="F14" s="10" t="s">
        <v>6</v>
      </c>
      <c r="G14" s="11">
        <v>1</v>
      </c>
      <c r="H14" s="11">
        <v>1</v>
      </c>
      <c r="I14" s="11">
        <v>3</v>
      </c>
      <c r="J14" s="11">
        <v>3</v>
      </c>
      <c r="K14" s="11">
        <v>1</v>
      </c>
      <c r="L14" s="11">
        <v>2</v>
      </c>
      <c r="M14" s="11">
        <v>1</v>
      </c>
      <c r="N14" s="11">
        <v>1</v>
      </c>
      <c r="O14" s="11">
        <v>3</v>
      </c>
      <c r="P14" s="11">
        <v>18</v>
      </c>
      <c r="Q14" s="11">
        <f t="shared" si="0"/>
        <v>16</v>
      </c>
      <c r="R14" s="12">
        <f t="shared" si="1"/>
        <v>88.888888888888886</v>
      </c>
      <c r="S14" s="13" t="str">
        <f t="shared" si="2"/>
        <v>VII</v>
      </c>
    </row>
    <row r="15" spans="1:19" ht="9.75" customHeight="1" x14ac:dyDescent="0.2">
      <c r="A15" s="10" t="s">
        <v>351</v>
      </c>
      <c r="B15" s="10">
        <f t="shared" si="3"/>
        <v>13</v>
      </c>
      <c r="C15" s="10" t="s">
        <v>233</v>
      </c>
      <c r="D15" s="10" t="s">
        <v>64</v>
      </c>
      <c r="E15" s="10" t="s">
        <v>352</v>
      </c>
      <c r="F15" s="10" t="s">
        <v>6</v>
      </c>
      <c r="G15" s="11">
        <v>1</v>
      </c>
      <c r="H15" s="11">
        <v>0</v>
      </c>
      <c r="I15" s="11">
        <v>1</v>
      </c>
      <c r="J15" s="11">
        <v>0</v>
      </c>
      <c r="K15" s="11">
        <v>1</v>
      </c>
      <c r="L15" s="11">
        <v>2</v>
      </c>
      <c r="M15" s="11">
        <v>1</v>
      </c>
      <c r="N15" s="11">
        <v>2</v>
      </c>
      <c r="O15" s="11">
        <v>3</v>
      </c>
      <c r="P15" s="11">
        <v>18</v>
      </c>
      <c r="Q15" s="11">
        <f t="shared" si="0"/>
        <v>11</v>
      </c>
      <c r="R15" s="12">
        <f t="shared" si="1"/>
        <v>61.111111111111114</v>
      </c>
      <c r="S15" s="13" t="str">
        <f t="shared" si="2"/>
        <v>V</v>
      </c>
    </row>
    <row r="16" spans="1:19" ht="9.75" customHeight="1" x14ac:dyDescent="0.2">
      <c r="A16" s="10" t="s">
        <v>363</v>
      </c>
      <c r="B16" s="10">
        <f t="shared" si="3"/>
        <v>14</v>
      </c>
      <c r="C16" s="10" t="s">
        <v>233</v>
      </c>
      <c r="D16" s="10" t="s">
        <v>70</v>
      </c>
      <c r="E16" s="10" t="s">
        <v>36</v>
      </c>
      <c r="F16" s="10" t="s">
        <v>6</v>
      </c>
      <c r="G16" s="11">
        <v>1</v>
      </c>
      <c r="H16" s="11">
        <v>0</v>
      </c>
      <c r="I16" s="11">
        <v>1</v>
      </c>
      <c r="J16" s="11">
        <v>2</v>
      </c>
      <c r="K16" s="11">
        <v>1</v>
      </c>
      <c r="L16" s="11">
        <v>2</v>
      </c>
      <c r="M16" s="11">
        <v>1</v>
      </c>
      <c r="N16" s="11">
        <v>1</v>
      </c>
      <c r="O16" s="11">
        <v>0</v>
      </c>
      <c r="P16" s="11">
        <v>18</v>
      </c>
      <c r="Q16" s="11">
        <f t="shared" si="0"/>
        <v>9</v>
      </c>
      <c r="R16" s="12">
        <f t="shared" si="1"/>
        <v>50</v>
      </c>
      <c r="S16" s="13" t="str">
        <f t="shared" si="2"/>
        <v>IV</v>
      </c>
    </row>
    <row r="17" spans="1:19" ht="9.75" customHeight="1" x14ac:dyDescent="0.2">
      <c r="A17" s="10" t="s">
        <v>350</v>
      </c>
      <c r="B17" s="10">
        <f t="shared" si="3"/>
        <v>15</v>
      </c>
      <c r="C17" s="10" t="s">
        <v>233</v>
      </c>
      <c r="D17" s="10" t="s">
        <v>127</v>
      </c>
      <c r="E17" s="10" t="s">
        <v>285</v>
      </c>
      <c r="F17" s="10" t="s">
        <v>4</v>
      </c>
      <c r="G17" s="11">
        <v>1</v>
      </c>
      <c r="H17" s="11">
        <v>1</v>
      </c>
      <c r="I17" s="11">
        <v>2</v>
      </c>
      <c r="J17" s="11">
        <v>2</v>
      </c>
      <c r="K17" s="11">
        <v>1</v>
      </c>
      <c r="L17" s="11">
        <v>2</v>
      </c>
      <c r="M17" s="11">
        <v>1</v>
      </c>
      <c r="N17" s="11">
        <v>2</v>
      </c>
      <c r="O17" s="11">
        <v>3</v>
      </c>
      <c r="P17" s="11">
        <v>18</v>
      </c>
      <c r="Q17" s="11">
        <f t="shared" si="0"/>
        <v>15</v>
      </c>
      <c r="R17" s="12">
        <f t="shared" si="1"/>
        <v>83.333333333333343</v>
      </c>
      <c r="S17" s="13" t="str">
        <f t="shared" si="2"/>
        <v>VII</v>
      </c>
    </row>
    <row r="18" spans="1:19" ht="9.75" customHeight="1" x14ac:dyDescent="0.2">
      <c r="A18" s="10" t="s">
        <v>390</v>
      </c>
      <c r="B18" s="10">
        <f t="shared" si="3"/>
        <v>16</v>
      </c>
      <c r="C18" s="10" t="s">
        <v>233</v>
      </c>
      <c r="D18" s="10" t="s">
        <v>391</v>
      </c>
      <c r="E18" s="10" t="s">
        <v>137</v>
      </c>
      <c r="F18" s="10" t="s">
        <v>4</v>
      </c>
      <c r="G18" s="11">
        <v>1</v>
      </c>
      <c r="H18" s="11">
        <v>1</v>
      </c>
      <c r="I18" s="11">
        <v>1</v>
      </c>
      <c r="J18" s="11">
        <v>3</v>
      </c>
      <c r="K18" s="11">
        <v>1</v>
      </c>
      <c r="L18" s="11">
        <v>2</v>
      </c>
      <c r="M18" s="11">
        <v>1</v>
      </c>
      <c r="N18" s="11">
        <v>2</v>
      </c>
      <c r="O18" s="11">
        <v>2</v>
      </c>
      <c r="P18" s="11">
        <v>18</v>
      </c>
      <c r="Q18" s="11">
        <f t="shared" si="0"/>
        <v>14</v>
      </c>
      <c r="R18" s="12">
        <f t="shared" si="1"/>
        <v>77.777777777777786</v>
      </c>
      <c r="S18" s="13" t="str">
        <f t="shared" si="2"/>
        <v>VI</v>
      </c>
    </row>
    <row r="19" spans="1:19" ht="9.75" customHeight="1" x14ac:dyDescent="0.2">
      <c r="A19" s="10" t="s">
        <v>384</v>
      </c>
      <c r="B19" s="10">
        <f t="shared" si="3"/>
        <v>17</v>
      </c>
      <c r="C19" s="10" t="s">
        <v>233</v>
      </c>
      <c r="D19" s="10" t="s">
        <v>385</v>
      </c>
      <c r="E19" s="10" t="s">
        <v>45</v>
      </c>
      <c r="F19" s="10" t="s">
        <v>4</v>
      </c>
      <c r="G19" s="11">
        <v>1</v>
      </c>
      <c r="H19" s="11">
        <v>1</v>
      </c>
      <c r="I19" s="11">
        <v>4</v>
      </c>
      <c r="J19" s="11">
        <v>3</v>
      </c>
      <c r="K19" s="11">
        <v>1</v>
      </c>
      <c r="L19" s="11">
        <v>2</v>
      </c>
      <c r="M19" s="11">
        <v>1</v>
      </c>
      <c r="N19" s="11">
        <v>2</v>
      </c>
      <c r="O19" s="11">
        <v>3</v>
      </c>
      <c r="P19" s="11">
        <v>18</v>
      </c>
      <c r="Q19" s="11">
        <f t="shared" si="0"/>
        <v>18</v>
      </c>
      <c r="R19" s="14">
        <f t="shared" si="1"/>
        <v>100</v>
      </c>
      <c r="S19" s="13" t="str">
        <f t="shared" si="2"/>
        <v>VIII</v>
      </c>
    </row>
    <row r="20" spans="1:19" ht="9.75" customHeight="1" x14ac:dyDescent="0.2">
      <c r="A20" s="10" t="s">
        <v>382</v>
      </c>
      <c r="B20" s="10">
        <f t="shared" si="3"/>
        <v>18</v>
      </c>
      <c r="C20" s="10" t="s">
        <v>233</v>
      </c>
      <c r="D20" s="10" t="s">
        <v>123</v>
      </c>
      <c r="E20" s="10" t="s">
        <v>383</v>
      </c>
      <c r="F20" s="10" t="s">
        <v>6</v>
      </c>
      <c r="G20" s="11">
        <v>1</v>
      </c>
      <c r="H20" s="11">
        <v>1</v>
      </c>
      <c r="I20" s="11">
        <v>4</v>
      </c>
      <c r="J20" s="11">
        <v>2</v>
      </c>
      <c r="K20" s="11">
        <v>1</v>
      </c>
      <c r="L20" s="11">
        <v>2</v>
      </c>
      <c r="M20" s="11">
        <v>1</v>
      </c>
      <c r="N20" s="11">
        <v>1</v>
      </c>
      <c r="O20" s="11">
        <v>1.5</v>
      </c>
      <c r="P20" s="11">
        <v>18</v>
      </c>
      <c r="Q20" s="11">
        <f t="shared" si="0"/>
        <v>14.5</v>
      </c>
      <c r="R20" s="12">
        <f t="shared" si="1"/>
        <v>80.555555555555557</v>
      </c>
      <c r="S20" s="13" t="str">
        <f t="shared" si="2"/>
        <v>VII</v>
      </c>
    </row>
    <row r="21" spans="1:19" ht="9.75" customHeight="1" x14ac:dyDescent="0.2">
      <c r="A21" s="10" t="s">
        <v>335</v>
      </c>
      <c r="B21" s="10">
        <f t="shared" si="3"/>
        <v>19</v>
      </c>
      <c r="C21" s="10" t="s">
        <v>233</v>
      </c>
      <c r="D21" s="10" t="s">
        <v>336</v>
      </c>
      <c r="E21" s="10" t="s">
        <v>101</v>
      </c>
      <c r="F21" s="10" t="s">
        <v>6</v>
      </c>
      <c r="G21" s="11">
        <v>0</v>
      </c>
      <c r="H21" s="11">
        <v>0</v>
      </c>
      <c r="I21" s="11">
        <v>3</v>
      </c>
      <c r="J21" s="11">
        <v>3</v>
      </c>
      <c r="K21" s="11">
        <v>1</v>
      </c>
      <c r="L21" s="11">
        <v>2</v>
      </c>
      <c r="M21" s="11">
        <v>1</v>
      </c>
      <c r="N21" s="11">
        <v>2</v>
      </c>
      <c r="O21" s="11">
        <v>3</v>
      </c>
      <c r="P21" s="11">
        <v>18</v>
      </c>
      <c r="Q21" s="11">
        <f t="shared" si="0"/>
        <v>15</v>
      </c>
      <c r="R21" s="12">
        <f t="shared" si="1"/>
        <v>83.333333333333343</v>
      </c>
      <c r="S21" s="13" t="str">
        <f t="shared" si="2"/>
        <v>VII</v>
      </c>
    </row>
    <row r="22" spans="1:19" ht="9.75" customHeight="1" x14ac:dyDescent="0.2">
      <c r="A22" s="10" t="s">
        <v>327</v>
      </c>
      <c r="B22" s="10">
        <f t="shared" si="3"/>
        <v>20</v>
      </c>
      <c r="C22" s="10" t="s">
        <v>233</v>
      </c>
      <c r="D22" s="10" t="s">
        <v>328</v>
      </c>
      <c r="E22" s="10" t="s">
        <v>329</v>
      </c>
      <c r="F22" s="10" t="s">
        <v>4</v>
      </c>
      <c r="G22" s="11">
        <v>1</v>
      </c>
      <c r="H22" s="11">
        <v>1</v>
      </c>
      <c r="I22" s="11">
        <v>3</v>
      </c>
      <c r="J22" s="11">
        <v>3</v>
      </c>
      <c r="K22" s="11">
        <v>1</v>
      </c>
      <c r="L22" s="11">
        <v>2</v>
      </c>
      <c r="M22" s="11">
        <v>1</v>
      </c>
      <c r="N22" s="11">
        <v>2</v>
      </c>
      <c r="O22" s="11">
        <v>3</v>
      </c>
      <c r="P22" s="11">
        <v>18</v>
      </c>
      <c r="Q22" s="11">
        <f t="shared" si="0"/>
        <v>17</v>
      </c>
      <c r="R22" s="12">
        <f t="shared" si="1"/>
        <v>94.444444444444443</v>
      </c>
      <c r="S22" s="13" t="str">
        <f t="shared" si="2"/>
        <v>VIII</v>
      </c>
    </row>
    <row r="23" spans="1:19" ht="9.75" customHeight="1" x14ac:dyDescent="0.2">
      <c r="A23" s="10" t="s">
        <v>330</v>
      </c>
      <c r="B23" s="10">
        <f t="shared" si="3"/>
        <v>21</v>
      </c>
      <c r="C23" s="10" t="s">
        <v>233</v>
      </c>
      <c r="D23" s="10" t="s">
        <v>331</v>
      </c>
      <c r="E23" s="10" t="s">
        <v>10</v>
      </c>
      <c r="F23" s="10" t="s">
        <v>6</v>
      </c>
      <c r="G23" s="11">
        <v>1</v>
      </c>
      <c r="H23" s="11">
        <v>0</v>
      </c>
      <c r="I23" s="11">
        <v>1</v>
      </c>
      <c r="J23" s="11">
        <v>0</v>
      </c>
      <c r="K23" s="11">
        <v>1</v>
      </c>
      <c r="L23" s="11">
        <v>2</v>
      </c>
      <c r="M23" s="11">
        <v>1</v>
      </c>
      <c r="N23" s="11">
        <v>1</v>
      </c>
      <c r="O23" s="11">
        <v>1.5</v>
      </c>
      <c r="P23" s="11">
        <v>18</v>
      </c>
      <c r="Q23" s="11">
        <f t="shared" si="0"/>
        <v>8.5</v>
      </c>
      <c r="R23" s="12">
        <f t="shared" si="1"/>
        <v>47.222222222222221</v>
      </c>
      <c r="S23" s="13" t="str">
        <f t="shared" si="2"/>
        <v>III</v>
      </c>
    </row>
    <row r="24" spans="1:19" ht="9.75" customHeight="1" x14ac:dyDescent="0.2">
      <c r="A24" s="10" t="s">
        <v>332</v>
      </c>
      <c r="B24" s="10">
        <f t="shared" si="3"/>
        <v>22</v>
      </c>
      <c r="C24" s="10" t="s">
        <v>233</v>
      </c>
      <c r="D24" s="10" t="s">
        <v>152</v>
      </c>
      <c r="E24" s="10" t="s">
        <v>156</v>
      </c>
      <c r="F24" s="10" t="s">
        <v>6</v>
      </c>
      <c r="G24" s="11">
        <v>0</v>
      </c>
      <c r="H24" s="11">
        <v>1</v>
      </c>
      <c r="I24" s="11">
        <v>0</v>
      </c>
      <c r="J24" s="11">
        <v>3</v>
      </c>
      <c r="K24" s="11">
        <v>1</v>
      </c>
      <c r="L24" s="11">
        <v>2</v>
      </c>
      <c r="M24" s="11">
        <v>1</v>
      </c>
      <c r="N24" s="11">
        <v>1</v>
      </c>
      <c r="O24" s="11">
        <v>3</v>
      </c>
      <c r="P24" s="11">
        <v>18</v>
      </c>
      <c r="Q24" s="11">
        <f t="shared" si="0"/>
        <v>12</v>
      </c>
      <c r="R24" s="12">
        <f t="shared" si="1"/>
        <v>66.666666666666657</v>
      </c>
      <c r="S24" s="13" t="str">
        <f t="shared" si="2"/>
        <v>V</v>
      </c>
    </row>
    <row r="25" spans="1:19" ht="9.75" customHeight="1" x14ac:dyDescent="0.2">
      <c r="A25" s="10" t="s">
        <v>439</v>
      </c>
      <c r="B25" s="10">
        <f t="shared" si="3"/>
        <v>23</v>
      </c>
      <c r="C25" s="10" t="s">
        <v>233</v>
      </c>
      <c r="D25" s="10" t="s">
        <v>119</v>
      </c>
      <c r="E25" s="10" t="s">
        <v>124</v>
      </c>
      <c r="F25" s="10" t="s">
        <v>4</v>
      </c>
      <c r="G25" s="11">
        <v>0</v>
      </c>
      <c r="H25" s="11">
        <v>0</v>
      </c>
      <c r="I25" s="11">
        <v>1</v>
      </c>
      <c r="J25" s="11">
        <v>2</v>
      </c>
      <c r="K25" s="11">
        <v>1</v>
      </c>
      <c r="L25" s="11">
        <v>2</v>
      </c>
      <c r="M25" s="11">
        <v>1</v>
      </c>
      <c r="N25" s="11">
        <v>1</v>
      </c>
      <c r="O25" s="11">
        <v>3</v>
      </c>
      <c r="P25" s="11">
        <v>18</v>
      </c>
      <c r="Q25" s="11">
        <f t="shared" si="0"/>
        <v>11</v>
      </c>
      <c r="R25" s="12">
        <f t="shared" si="1"/>
        <v>61.111111111111114</v>
      </c>
      <c r="S25" s="13" t="str">
        <f t="shared" si="2"/>
        <v>V</v>
      </c>
    </row>
    <row r="26" spans="1:19" ht="9.75" customHeight="1" x14ac:dyDescent="0.2">
      <c r="A26" s="10" t="s">
        <v>348</v>
      </c>
      <c r="B26" s="10">
        <f t="shared" si="3"/>
        <v>24</v>
      </c>
      <c r="C26" s="10" t="s">
        <v>233</v>
      </c>
      <c r="D26" s="10" t="s">
        <v>66</v>
      </c>
      <c r="E26" s="10" t="s">
        <v>349</v>
      </c>
      <c r="F26" s="10" t="s">
        <v>4</v>
      </c>
      <c r="G26" s="11">
        <v>0</v>
      </c>
      <c r="H26" s="11">
        <v>0</v>
      </c>
      <c r="I26" s="11">
        <v>2</v>
      </c>
      <c r="J26" s="11">
        <v>1</v>
      </c>
      <c r="K26" s="11">
        <v>1</v>
      </c>
      <c r="L26" s="11">
        <v>2</v>
      </c>
      <c r="M26" s="11">
        <v>1</v>
      </c>
      <c r="N26" s="11">
        <v>2</v>
      </c>
      <c r="O26" s="11">
        <v>3</v>
      </c>
      <c r="P26" s="11">
        <v>18</v>
      </c>
      <c r="Q26" s="11">
        <f t="shared" si="0"/>
        <v>12</v>
      </c>
      <c r="R26" s="12">
        <f t="shared" si="1"/>
        <v>66.666666666666657</v>
      </c>
      <c r="S26" s="13" t="str">
        <f t="shared" si="2"/>
        <v>V</v>
      </c>
    </row>
    <row r="27" spans="1:19" ht="9.75" customHeight="1" x14ac:dyDescent="0.2">
      <c r="A27" s="10" t="s">
        <v>334</v>
      </c>
      <c r="B27" s="10">
        <f t="shared" si="3"/>
        <v>25</v>
      </c>
      <c r="C27" s="10" t="s">
        <v>233</v>
      </c>
      <c r="D27" s="10" t="s">
        <v>133</v>
      </c>
      <c r="E27" s="10" t="s">
        <v>147</v>
      </c>
      <c r="F27" s="10" t="s">
        <v>6</v>
      </c>
      <c r="G27" s="11">
        <v>1</v>
      </c>
      <c r="H27" s="11">
        <v>0</v>
      </c>
      <c r="I27" s="11">
        <v>2</v>
      </c>
      <c r="J27" s="11">
        <v>2</v>
      </c>
      <c r="K27" s="11">
        <v>1</v>
      </c>
      <c r="L27" s="11">
        <v>2</v>
      </c>
      <c r="M27" s="11">
        <v>1</v>
      </c>
      <c r="N27" s="11">
        <v>1.5</v>
      </c>
      <c r="O27" s="11">
        <v>3</v>
      </c>
      <c r="P27" s="11">
        <v>18</v>
      </c>
      <c r="Q27" s="11">
        <f t="shared" si="0"/>
        <v>13.5</v>
      </c>
      <c r="R27" s="12">
        <f t="shared" si="1"/>
        <v>75</v>
      </c>
      <c r="S27" s="13" t="str">
        <f t="shared" si="2"/>
        <v>VI</v>
      </c>
    </row>
    <row r="28" spans="1:19" ht="9.75" customHeight="1" x14ac:dyDescent="0.2">
      <c r="A28" s="10" t="s">
        <v>341</v>
      </c>
      <c r="B28" s="10">
        <f t="shared" si="3"/>
        <v>26</v>
      </c>
      <c r="C28" s="10" t="s">
        <v>233</v>
      </c>
      <c r="D28" s="10" t="s">
        <v>342</v>
      </c>
      <c r="E28" s="10" t="s">
        <v>20</v>
      </c>
      <c r="F28" s="10" t="s">
        <v>4</v>
      </c>
      <c r="G28" s="11">
        <v>0</v>
      </c>
      <c r="H28" s="11">
        <v>0</v>
      </c>
      <c r="I28" s="11">
        <v>3</v>
      </c>
      <c r="J28" s="11">
        <v>3</v>
      </c>
      <c r="K28" s="11">
        <v>1</v>
      </c>
      <c r="L28" s="11">
        <v>2</v>
      </c>
      <c r="M28" s="11">
        <v>1</v>
      </c>
      <c r="N28" s="11">
        <v>1</v>
      </c>
      <c r="O28" s="11">
        <v>3</v>
      </c>
      <c r="P28" s="11">
        <v>18</v>
      </c>
      <c r="Q28" s="11">
        <f t="shared" si="0"/>
        <v>14</v>
      </c>
      <c r="R28" s="12">
        <f t="shared" si="1"/>
        <v>77.777777777777786</v>
      </c>
      <c r="S28" s="13" t="str">
        <f t="shared" si="2"/>
        <v>VI</v>
      </c>
    </row>
    <row r="29" spans="1:19" ht="9.75" customHeight="1" x14ac:dyDescent="0.2">
      <c r="A29" s="10" t="s">
        <v>418</v>
      </c>
      <c r="B29" s="10">
        <f t="shared" si="3"/>
        <v>27</v>
      </c>
      <c r="C29" s="10" t="s">
        <v>233</v>
      </c>
      <c r="D29" s="10" t="s">
        <v>128</v>
      </c>
      <c r="E29" s="10" t="s">
        <v>93</v>
      </c>
      <c r="F29" s="10" t="s">
        <v>4</v>
      </c>
      <c r="G29" s="11">
        <v>0</v>
      </c>
      <c r="H29" s="11">
        <v>0</v>
      </c>
      <c r="I29" s="11">
        <v>1</v>
      </c>
      <c r="J29" s="11">
        <v>3</v>
      </c>
      <c r="K29" s="11">
        <v>1</v>
      </c>
      <c r="L29" s="11">
        <v>2</v>
      </c>
      <c r="M29" s="11">
        <v>1</v>
      </c>
      <c r="N29" s="11">
        <v>1</v>
      </c>
      <c r="O29" s="11">
        <v>3</v>
      </c>
      <c r="P29" s="11">
        <v>18</v>
      </c>
      <c r="Q29" s="11">
        <f t="shared" si="0"/>
        <v>12</v>
      </c>
      <c r="R29" s="12">
        <f t="shared" si="1"/>
        <v>66.666666666666657</v>
      </c>
      <c r="S29" s="13" t="str">
        <f t="shared" si="2"/>
        <v>V</v>
      </c>
    </row>
    <row r="30" spans="1:19" ht="9.75" customHeight="1" x14ac:dyDescent="0.2">
      <c r="A30" s="10" t="s">
        <v>464</v>
      </c>
      <c r="B30" s="10">
        <f t="shared" si="3"/>
        <v>28</v>
      </c>
      <c r="C30" s="10" t="s">
        <v>233</v>
      </c>
      <c r="D30" s="10" t="s">
        <v>37</v>
      </c>
      <c r="E30" s="10" t="s">
        <v>30</v>
      </c>
      <c r="F30" s="10" t="s">
        <v>450</v>
      </c>
      <c r="G30" s="11">
        <v>1</v>
      </c>
      <c r="H30" s="11">
        <v>1</v>
      </c>
      <c r="I30" s="11">
        <v>2</v>
      </c>
      <c r="J30" s="11">
        <v>3</v>
      </c>
      <c r="K30" s="11">
        <v>1</v>
      </c>
      <c r="L30" s="11">
        <v>2</v>
      </c>
      <c r="M30" s="11">
        <v>1</v>
      </c>
      <c r="N30" s="11">
        <v>2</v>
      </c>
      <c r="O30" s="11">
        <v>2</v>
      </c>
      <c r="P30" s="11">
        <v>18</v>
      </c>
      <c r="Q30" s="11">
        <f t="shared" si="0"/>
        <v>15</v>
      </c>
      <c r="R30" s="12">
        <f t="shared" si="1"/>
        <v>83.333333333333343</v>
      </c>
      <c r="S30" s="13" t="str">
        <f t="shared" si="2"/>
        <v>VII</v>
      </c>
    </row>
    <row r="31" spans="1:19" ht="9.75" customHeight="1" x14ac:dyDescent="0.2">
      <c r="A31" s="10" t="s">
        <v>347</v>
      </c>
      <c r="B31" s="10">
        <f t="shared" si="3"/>
        <v>29</v>
      </c>
      <c r="C31" s="10" t="s">
        <v>233</v>
      </c>
      <c r="D31" s="10" t="s">
        <v>26</v>
      </c>
      <c r="E31" s="10" t="s">
        <v>89</v>
      </c>
      <c r="F31" s="10" t="s">
        <v>6</v>
      </c>
      <c r="G31" s="11">
        <v>1</v>
      </c>
      <c r="H31" s="11">
        <v>0</v>
      </c>
      <c r="I31" s="11">
        <v>3</v>
      </c>
      <c r="J31" s="11">
        <v>3</v>
      </c>
      <c r="K31" s="11">
        <v>1</v>
      </c>
      <c r="L31" s="11">
        <v>2</v>
      </c>
      <c r="M31" s="11">
        <v>1</v>
      </c>
      <c r="N31" s="11">
        <v>1</v>
      </c>
      <c r="O31" s="11">
        <v>3</v>
      </c>
      <c r="P31" s="11">
        <v>18</v>
      </c>
      <c r="Q31" s="11">
        <f t="shared" si="0"/>
        <v>15</v>
      </c>
      <c r="R31" s="12">
        <f t="shared" si="1"/>
        <v>83.333333333333343</v>
      </c>
      <c r="S31" s="13" t="str">
        <f t="shared" si="2"/>
        <v>VII</v>
      </c>
    </row>
    <row r="32" spans="1:19" ht="9.75" customHeight="1" x14ac:dyDescent="0.2">
      <c r="A32" s="10" t="s">
        <v>343</v>
      </c>
      <c r="B32" s="10">
        <f t="shared" si="3"/>
        <v>30</v>
      </c>
      <c r="C32" s="10" t="s">
        <v>233</v>
      </c>
      <c r="D32" s="10" t="s">
        <v>85</v>
      </c>
      <c r="E32" s="10" t="s">
        <v>344</v>
      </c>
      <c r="F32" s="10" t="s">
        <v>4</v>
      </c>
      <c r="G32" s="11">
        <v>1</v>
      </c>
      <c r="H32" s="11">
        <v>1</v>
      </c>
      <c r="I32" s="11">
        <v>1</v>
      </c>
      <c r="J32" s="11">
        <v>3</v>
      </c>
      <c r="K32" s="11">
        <v>1</v>
      </c>
      <c r="L32" s="11">
        <v>2</v>
      </c>
      <c r="M32" s="11">
        <v>1</v>
      </c>
      <c r="N32" s="11">
        <v>2</v>
      </c>
      <c r="O32" s="11">
        <v>3</v>
      </c>
      <c r="P32" s="11">
        <v>18</v>
      </c>
      <c r="Q32" s="11">
        <f t="shared" si="0"/>
        <v>15</v>
      </c>
      <c r="R32" s="12">
        <f t="shared" si="1"/>
        <v>83.333333333333343</v>
      </c>
      <c r="S32" s="13" t="str">
        <f t="shared" si="2"/>
        <v>VII</v>
      </c>
    </row>
    <row r="33" spans="1:19" ht="9.75" customHeight="1" x14ac:dyDescent="0.2">
      <c r="A33" s="10" t="s">
        <v>337</v>
      </c>
      <c r="B33" s="10">
        <f t="shared" si="3"/>
        <v>31</v>
      </c>
      <c r="C33" s="10" t="s">
        <v>233</v>
      </c>
      <c r="D33" s="10" t="s">
        <v>338</v>
      </c>
      <c r="E33" s="10" t="s">
        <v>339</v>
      </c>
      <c r="F33" s="10" t="s">
        <v>6</v>
      </c>
      <c r="G33" s="11">
        <v>0</v>
      </c>
      <c r="H33" s="11">
        <v>1</v>
      </c>
      <c r="I33" s="11">
        <v>1</v>
      </c>
      <c r="J33" s="11">
        <v>3</v>
      </c>
      <c r="K33" s="11">
        <v>1</v>
      </c>
      <c r="L33" s="11">
        <v>2</v>
      </c>
      <c r="M33" s="11">
        <v>1</v>
      </c>
      <c r="N33" s="11">
        <v>1</v>
      </c>
      <c r="O33" s="11">
        <v>3</v>
      </c>
      <c r="P33" s="11">
        <v>18</v>
      </c>
      <c r="Q33" s="11">
        <f t="shared" si="0"/>
        <v>13</v>
      </c>
      <c r="R33" s="12">
        <f t="shared" si="1"/>
        <v>72.222222222222214</v>
      </c>
      <c r="S33" s="13" t="str">
        <f t="shared" si="2"/>
        <v>VI</v>
      </c>
    </row>
    <row r="34" spans="1:19" ht="9.75" customHeight="1" x14ac:dyDescent="0.2">
      <c r="A34" s="10" t="s">
        <v>340</v>
      </c>
      <c r="B34" s="10">
        <f t="shared" si="3"/>
        <v>32</v>
      </c>
      <c r="C34" s="10" t="s">
        <v>233</v>
      </c>
      <c r="D34" s="10" t="s">
        <v>11</v>
      </c>
      <c r="E34" s="10" t="s">
        <v>146</v>
      </c>
      <c r="F34" s="10" t="s">
        <v>6</v>
      </c>
      <c r="G34" s="11">
        <v>1</v>
      </c>
      <c r="H34" s="11">
        <v>0</v>
      </c>
      <c r="I34" s="11">
        <v>4</v>
      </c>
      <c r="J34" s="11">
        <v>3</v>
      </c>
      <c r="K34" s="11">
        <v>1</v>
      </c>
      <c r="L34" s="11">
        <v>2</v>
      </c>
      <c r="M34" s="11">
        <v>1</v>
      </c>
      <c r="N34" s="11">
        <v>1.5</v>
      </c>
      <c r="O34" s="11">
        <v>3</v>
      </c>
      <c r="P34" s="11">
        <v>18</v>
      </c>
      <c r="Q34" s="11">
        <f t="shared" si="0"/>
        <v>16.5</v>
      </c>
      <c r="R34" s="12">
        <f t="shared" si="1"/>
        <v>91.666666666666657</v>
      </c>
      <c r="S34" s="13" t="str">
        <f t="shared" si="2"/>
        <v>VIII</v>
      </c>
    </row>
    <row r="35" spans="1:19" ht="9.75" customHeight="1" x14ac:dyDescent="0.2">
      <c r="A35" s="10" t="s">
        <v>388</v>
      </c>
      <c r="B35" s="10">
        <f t="shared" si="3"/>
        <v>33</v>
      </c>
      <c r="C35" s="10" t="s">
        <v>233</v>
      </c>
      <c r="D35" s="10" t="s">
        <v>7</v>
      </c>
      <c r="E35" s="10" t="s">
        <v>389</v>
      </c>
      <c r="F35" s="10" t="s">
        <v>4</v>
      </c>
      <c r="G35" s="11">
        <v>1</v>
      </c>
      <c r="H35" s="11">
        <v>1</v>
      </c>
      <c r="I35" s="11">
        <v>4</v>
      </c>
      <c r="J35" s="11">
        <v>3</v>
      </c>
      <c r="K35" s="11">
        <v>1</v>
      </c>
      <c r="L35" s="11">
        <v>2</v>
      </c>
      <c r="M35" s="11">
        <v>1</v>
      </c>
      <c r="N35" s="11">
        <v>2</v>
      </c>
      <c r="O35" s="11">
        <v>3</v>
      </c>
      <c r="P35" s="11">
        <v>18</v>
      </c>
      <c r="Q35" s="11">
        <f t="shared" si="0"/>
        <v>18</v>
      </c>
      <c r="R35" s="14">
        <f t="shared" si="1"/>
        <v>100</v>
      </c>
      <c r="S35" s="13" t="str">
        <f t="shared" si="2"/>
        <v>VIII</v>
      </c>
    </row>
    <row r="36" spans="1:19" ht="9.75" customHeight="1" x14ac:dyDescent="0.2">
      <c r="A36" s="10" t="s">
        <v>364</v>
      </c>
      <c r="B36" s="10">
        <f t="shared" si="3"/>
        <v>34</v>
      </c>
      <c r="C36" s="10" t="s">
        <v>233</v>
      </c>
      <c r="D36" s="10" t="s">
        <v>162</v>
      </c>
      <c r="E36" s="10" t="s">
        <v>365</v>
      </c>
      <c r="F36" s="10" t="s">
        <v>4</v>
      </c>
      <c r="G36" s="11">
        <v>1</v>
      </c>
      <c r="H36" s="11">
        <v>1</v>
      </c>
      <c r="I36" s="11">
        <v>1</v>
      </c>
      <c r="J36" s="11">
        <v>3</v>
      </c>
      <c r="K36" s="11">
        <v>1</v>
      </c>
      <c r="L36" s="11">
        <v>2</v>
      </c>
      <c r="M36" s="11">
        <v>1</v>
      </c>
      <c r="N36" s="11">
        <v>2</v>
      </c>
      <c r="O36" s="11">
        <v>3</v>
      </c>
      <c r="P36" s="11">
        <v>18</v>
      </c>
      <c r="Q36" s="11">
        <f t="shared" si="0"/>
        <v>15</v>
      </c>
      <c r="R36" s="12">
        <f t="shared" si="1"/>
        <v>83.333333333333343</v>
      </c>
      <c r="S36" s="13" t="str">
        <f t="shared" si="2"/>
        <v>VII</v>
      </c>
    </row>
    <row r="37" spans="1:19" ht="9.75" customHeight="1" x14ac:dyDescent="0.2">
      <c r="A37" s="10" t="s">
        <v>333</v>
      </c>
      <c r="B37" s="10">
        <f t="shared" si="3"/>
        <v>35</v>
      </c>
      <c r="C37" s="10" t="s">
        <v>233</v>
      </c>
      <c r="D37" s="10" t="s">
        <v>81</v>
      </c>
      <c r="E37" s="10" t="s">
        <v>3</v>
      </c>
      <c r="F37" s="10" t="s">
        <v>4</v>
      </c>
      <c r="G37" s="11">
        <v>1</v>
      </c>
      <c r="H37" s="11">
        <v>0</v>
      </c>
      <c r="I37" s="11">
        <v>2</v>
      </c>
      <c r="J37" s="11">
        <v>3</v>
      </c>
      <c r="K37" s="11">
        <v>1</v>
      </c>
      <c r="L37" s="11">
        <v>2</v>
      </c>
      <c r="M37" s="11">
        <v>1</v>
      </c>
      <c r="N37" s="11">
        <v>1.5</v>
      </c>
      <c r="O37" s="11">
        <v>3</v>
      </c>
      <c r="P37" s="11">
        <v>18</v>
      </c>
      <c r="Q37" s="11">
        <f t="shared" si="0"/>
        <v>14.5</v>
      </c>
      <c r="R37" s="12">
        <f t="shared" si="1"/>
        <v>80.555555555555557</v>
      </c>
      <c r="S37" s="13" t="str">
        <f t="shared" si="2"/>
        <v>VII</v>
      </c>
    </row>
    <row r="38" spans="1:19" ht="9.75" customHeight="1" x14ac:dyDescent="0.2">
      <c r="A38" s="10" t="s">
        <v>465</v>
      </c>
      <c r="B38" s="10">
        <f t="shared" si="3"/>
        <v>36</v>
      </c>
      <c r="C38" s="10" t="s">
        <v>233</v>
      </c>
      <c r="D38" s="10" t="s">
        <v>14</v>
      </c>
      <c r="E38" s="10" t="s">
        <v>442</v>
      </c>
      <c r="F38" s="10" t="s">
        <v>430</v>
      </c>
      <c r="G38" s="11">
        <v>1</v>
      </c>
      <c r="H38" s="11">
        <v>1</v>
      </c>
      <c r="I38" s="11">
        <v>3</v>
      </c>
      <c r="J38" s="11">
        <v>3</v>
      </c>
      <c r="K38" s="11">
        <v>1</v>
      </c>
      <c r="L38" s="11">
        <v>2</v>
      </c>
      <c r="M38" s="11">
        <v>1</v>
      </c>
      <c r="N38" s="11">
        <v>2</v>
      </c>
      <c r="O38" s="11">
        <v>3</v>
      </c>
      <c r="P38" s="11">
        <v>18</v>
      </c>
      <c r="Q38" s="11">
        <f t="shared" si="0"/>
        <v>17</v>
      </c>
      <c r="R38" s="12">
        <f t="shared" si="1"/>
        <v>94.444444444444443</v>
      </c>
      <c r="S38" s="13" t="str">
        <f t="shared" si="2"/>
        <v>VIII</v>
      </c>
    </row>
    <row r="39" spans="1:19" ht="9.75" customHeight="1" x14ac:dyDescent="0.2">
      <c r="A39" s="10" t="s">
        <v>413</v>
      </c>
      <c r="B39" s="10">
        <f t="shared" si="3"/>
        <v>37</v>
      </c>
      <c r="C39" s="10" t="s">
        <v>233</v>
      </c>
      <c r="D39" s="10" t="s">
        <v>414</v>
      </c>
      <c r="E39" s="10" t="s">
        <v>55</v>
      </c>
      <c r="F39" s="10" t="s">
        <v>6</v>
      </c>
      <c r="G39" s="11">
        <v>0</v>
      </c>
      <c r="H39" s="11">
        <v>0</v>
      </c>
      <c r="I39" s="11">
        <v>1</v>
      </c>
      <c r="J39" s="11">
        <v>3</v>
      </c>
      <c r="K39" s="11">
        <v>1</v>
      </c>
      <c r="L39" s="11">
        <v>2</v>
      </c>
      <c r="M39" s="11">
        <v>1</v>
      </c>
      <c r="N39" s="11">
        <v>1</v>
      </c>
      <c r="O39" s="11">
        <v>3</v>
      </c>
      <c r="P39" s="11">
        <v>18</v>
      </c>
      <c r="Q39" s="11">
        <f t="shared" si="0"/>
        <v>12</v>
      </c>
      <c r="R39" s="12">
        <f t="shared" si="1"/>
        <v>66.666666666666657</v>
      </c>
      <c r="S39" s="13" t="str">
        <f t="shared" si="2"/>
        <v>V</v>
      </c>
    </row>
    <row r="40" spans="1:19" ht="9.75" customHeight="1" x14ac:dyDescent="0.2">
      <c r="A40" s="10" t="s">
        <v>466</v>
      </c>
      <c r="B40" s="10">
        <f t="shared" ref="B40:B62" si="4">IF(C39&lt;&gt;C40,1,B39+1)</f>
        <v>38</v>
      </c>
      <c r="C40" s="10" t="s">
        <v>233</v>
      </c>
      <c r="D40" s="10" t="s">
        <v>87</v>
      </c>
      <c r="E40" s="10" t="s">
        <v>467</v>
      </c>
      <c r="F40" s="10" t="s">
        <v>430</v>
      </c>
      <c r="G40" s="11">
        <v>0</v>
      </c>
      <c r="H40" s="11">
        <v>0</v>
      </c>
      <c r="I40" s="11">
        <v>2</v>
      </c>
      <c r="J40" s="11">
        <v>2</v>
      </c>
      <c r="K40" s="11">
        <v>1</v>
      </c>
      <c r="L40" s="11">
        <v>2</v>
      </c>
      <c r="M40" s="11">
        <v>0</v>
      </c>
      <c r="N40" s="11">
        <v>1</v>
      </c>
      <c r="O40" s="11">
        <v>3</v>
      </c>
      <c r="P40" s="11">
        <v>18</v>
      </c>
      <c r="Q40" s="11">
        <f t="shared" si="0"/>
        <v>11</v>
      </c>
      <c r="R40" s="12">
        <f t="shared" si="1"/>
        <v>61.111111111111114</v>
      </c>
      <c r="S40" s="13" t="str">
        <f t="shared" si="2"/>
        <v>V</v>
      </c>
    </row>
    <row r="41" spans="1:19" ht="9.75" customHeight="1" x14ac:dyDescent="0.2">
      <c r="A41" s="10" t="s">
        <v>419</v>
      </c>
      <c r="B41" s="10">
        <f t="shared" si="4"/>
        <v>39</v>
      </c>
      <c r="C41" s="10" t="s">
        <v>233</v>
      </c>
      <c r="D41" s="10" t="s">
        <v>101</v>
      </c>
      <c r="E41" s="10" t="s">
        <v>420</v>
      </c>
      <c r="F41" s="10" t="s">
        <v>6</v>
      </c>
      <c r="G41" s="11">
        <v>1</v>
      </c>
      <c r="H41" s="11">
        <v>1</v>
      </c>
      <c r="I41" s="11">
        <v>3</v>
      </c>
      <c r="J41" s="11">
        <v>1</v>
      </c>
      <c r="K41" s="11">
        <v>1</v>
      </c>
      <c r="L41" s="11">
        <v>2</v>
      </c>
      <c r="M41" s="11">
        <v>1</v>
      </c>
      <c r="N41" s="11">
        <v>1</v>
      </c>
      <c r="O41" s="11">
        <v>3</v>
      </c>
      <c r="P41" s="11">
        <v>18</v>
      </c>
      <c r="Q41" s="11">
        <f t="shared" si="0"/>
        <v>14</v>
      </c>
      <c r="R41" s="12">
        <f t="shared" si="1"/>
        <v>77.777777777777786</v>
      </c>
      <c r="S41" s="13" t="str">
        <f t="shared" si="2"/>
        <v>VI</v>
      </c>
    </row>
    <row r="42" spans="1:19" ht="9.75" customHeight="1" x14ac:dyDescent="0.2">
      <c r="A42" s="10" t="s">
        <v>405</v>
      </c>
      <c r="B42" s="10">
        <f t="shared" si="4"/>
        <v>40</v>
      </c>
      <c r="C42" s="10" t="s">
        <v>233</v>
      </c>
      <c r="D42" s="10" t="s">
        <v>406</v>
      </c>
      <c r="E42" s="10" t="s">
        <v>407</v>
      </c>
      <c r="F42" s="10" t="s">
        <v>4</v>
      </c>
      <c r="G42" s="11">
        <v>1</v>
      </c>
      <c r="H42" s="11">
        <v>1</v>
      </c>
      <c r="I42" s="11">
        <v>3</v>
      </c>
      <c r="J42" s="11">
        <v>3</v>
      </c>
      <c r="K42" s="11">
        <v>1</v>
      </c>
      <c r="L42" s="11">
        <v>1.5</v>
      </c>
      <c r="M42" s="11">
        <v>1</v>
      </c>
      <c r="N42" s="11">
        <v>2</v>
      </c>
      <c r="O42" s="11">
        <v>3</v>
      </c>
      <c r="P42" s="11">
        <v>18</v>
      </c>
      <c r="Q42" s="11">
        <f t="shared" si="0"/>
        <v>16.5</v>
      </c>
      <c r="R42" s="12">
        <f t="shared" si="1"/>
        <v>91.666666666666657</v>
      </c>
      <c r="S42" s="13" t="str">
        <f t="shared" si="2"/>
        <v>VIII</v>
      </c>
    </row>
    <row r="43" spans="1:19" ht="9.75" customHeight="1" x14ac:dyDescent="0.2">
      <c r="A43" s="10" t="s">
        <v>403</v>
      </c>
      <c r="B43" s="10">
        <f t="shared" si="4"/>
        <v>41</v>
      </c>
      <c r="C43" s="10" t="s">
        <v>233</v>
      </c>
      <c r="D43" s="10" t="s">
        <v>75</v>
      </c>
      <c r="E43" s="10" t="s">
        <v>17</v>
      </c>
      <c r="F43" s="10" t="s">
        <v>6</v>
      </c>
      <c r="G43" s="11">
        <v>1</v>
      </c>
      <c r="H43" s="11">
        <v>1</v>
      </c>
      <c r="I43" s="11">
        <v>1</v>
      </c>
      <c r="J43" s="11">
        <v>1</v>
      </c>
      <c r="K43" s="11">
        <v>1</v>
      </c>
      <c r="L43" s="11">
        <v>2</v>
      </c>
      <c r="M43" s="11">
        <v>1</v>
      </c>
      <c r="N43" s="11">
        <v>1</v>
      </c>
      <c r="O43" s="11">
        <v>3</v>
      </c>
      <c r="P43" s="11">
        <v>18</v>
      </c>
      <c r="Q43" s="11">
        <f t="shared" si="0"/>
        <v>12</v>
      </c>
      <c r="R43" s="12">
        <f t="shared" si="1"/>
        <v>66.666666666666657</v>
      </c>
      <c r="S43" s="13" t="str">
        <f t="shared" si="2"/>
        <v>V</v>
      </c>
    </row>
    <row r="44" spans="1:19" ht="9.75" customHeight="1" x14ac:dyDescent="0.2">
      <c r="A44" s="10" t="s">
        <v>404</v>
      </c>
      <c r="B44" s="10">
        <f t="shared" si="4"/>
        <v>42</v>
      </c>
      <c r="C44" s="10" t="s">
        <v>233</v>
      </c>
      <c r="D44" s="10" t="s">
        <v>99</v>
      </c>
      <c r="E44" s="10" t="s">
        <v>17</v>
      </c>
      <c r="F44" s="10" t="s">
        <v>6</v>
      </c>
      <c r="G44" s="11">
        <v>1</v>
      </c>
      <c r="H44" s="11">
        <v>0</v>
      </c>
      <c r="I44" s="11">
        <v>0</v>
      </c>
      <c r="J44" s="11">
        <v>3</v>
      </c>
      <c r="K44" s="11">
        <v>1</v>
      </c>
      <c r="L44" s="11">
        <v>2</v>
      </c>
      <c r="M44" s="11">
        <v>1</v>
      </c>
      <c r="N44" s="11">
        <v>1</v>
      </c>
      <c r="O44" s="11">
        <v>3</v>
      </c>
      <c r="P44" s="11">
        <v>18</v>
      </c>
      <c r="Q44" s="11">
        <f t="shared" si="0"/>
        <v>12</v>
      </c>
      <c r="R44" s="12">
        <f t="shared" si="1"/>
        <v>66.666666666666657</v>
      </c>
      <c r="S44" s="13" t="str">
        <f t="shared" si="2"/>
        <v>V</v>
      </c>
    </row>
    <row r="45" spans="1:19" ht="9.75" customHeight="1" x14ac:dyDescent="0.2">
      <c r="A45" s="10" t="s">
        <v>398</v>
      </c>
      <c r="B45" s="10">
        <f t="shared" si="4"/>
        <v>43</v>
      </c>
      <c r="C45" s="10" t="s">
        <v>233</v>
      </c>
      <c r="D45" s="10" t="s">
        <v>107</v>
      </c>
      <c r="E45" s="10" t="s">
        <v>399</v>
      </c>
      <c r="F45" s="10" t="s">
        <v>6</v>
      </c>
      <c r="G45" s="11">
        <v>1</v>
      </c>
      <c r="H45" s="11">
        <v>1</v>
      </c>
      <c r="I45" s="11">
        <v>0</v>
      </c>
      <c r="J45" s="11">
        <v>2</v>
      </c>
      <c r="K45" s="11">
        <v>1</v>
      </c>
      <c r="L45" s="11">
        <v>2</v>
      </c>
      <c r="M45" s="11">
        <v>1</v>
      </c>
      <c r="N45" s="11">
        <v>2</v>
      </c>
      <c r="O45" s="11">
        <v>2</v>
      </c>
      <c r="P45" s="11">
        <v>18</v>
      </c>
      <c r="Q45" s="11">
        <f t="shared" si="0"/>
        <v>12</v>
      </c>
      <c r="R45" s="12">
        <f t="shared" si="1"/>
        <v>66.666666666666657</v>
      </c>
      <c r="S45" s="13" t="str">
        <f t="shared" si="2"/>
        <v>V</v>
      </c>
    </row>
    <row r="46" spans="1:19" ht="9.75" customHeight="1" x14ac:dyDescent="0.2">
      <c r="A46" s="10" t="s">
        <v>401</v>
      </c>
      <c r="B46" s="10">
        <f t="shared" si="4"/>
        <v>44</v>
      </c>
      <c r="C46" s="10" t="s">
        <v>233</v>
      </c>
      <c r="D46" s="10" t="s">
        <v>94</v>
      </c>
      <c r="E46" s="10" t="s">
        <v>402</v>
      </c>
      <c r="F46" s="10" t="s">
        <v>6</v>
      </c>
      <c r="G46" s="11">
        <v>1</v>
      </c>
      <c r="H46" s="11">
        <v>0</v>
      </c>
      <c r="I46" s="11">
        <v>2</v>
      </c>
      <c r="J46" s="11">
        <v>3</v>
      </c>
      <c r="K46" s="11">
        <v>1</v>
      </c>
      <c r="L46" s="11">
        <v>1.5</v>
      </c>
      <c r="M46" s="11">
        <v>1</v>
      </c>
      <c r="N46" s="11">
        <v>1</v>
      </c>
      <c r="O46" s="11">
        <v>0</v>
      </c>
      <c r="P46" s="11">
        <v>18</v>
      </c>
      <c r="Q46" s="11">
        <f t="shared" si="0"/>
        <v>10.5</v>
      </c>
      <c r="R46" s="12">
        <f t="shared" si="1"/>
        <v>58.333333333333336</v>
      </c>
      <c r="S46" s="13" t="str">
        <f t="shared" si="2"/>
        <v>IV</v>
      </c>
    </row>
    <row r="47" spans="1:19" ht="9.75" customHeight="1" x14ac:dyDescent="0.2">
      <c r="A47" s="10" t="s">
        <v>400</v>
      </c>
      <c r="B47" s="10">
        <f t="shared" si="4"/>
        <v>45</v>
      </c>
      <c r="C47" s="10" t="s">
        <v>233</v>
      </c>
      <c r="D47" s="10" t="s">
        <v>98</v>
      </c>
      <c r="E47" s="10" t="s">
        <v>125</v>
      </c>
      <c r="F47" s="10" t="s">
        <v>6</v>
      </c>
      <c r="G47" s="11">
        <v>1</v>
      </c>
      <c r="H47" s="11">
        <v>0</v>
      </c>
      <c r="I47" s="11">
        <v>2</v>
      </c>
      <c r="J47" s="11">
        <v>3</v>
      </c>
      <c r="K47" s="11">
        <v>1</v>
      </c>
      <c r="L47" s="11">
        <v>2</v>
      </c>
      <c r="M47" s="11">
        <v>1</v>
      </c>
      <c r="N47" s="11">
        <v>1</v>
      </c>
      <c r="O47" s="11">
        <v>3</v>
      </c>
      <c r="P47" s="11">
        <v>18</v>
      </c>
      <c r="Q47" s="11">
        <f t="shared" si="0"/>
        <v>14</v>
      </c>
      <c r="R47" s="12">
        <f t="shared" si="1"/>
        <v>77.777777777777786</v>
      </c>
      <c r="S47" s="13" t="str">
        <f t="shared" si="2"/>
        <v>VI</v>
      </c>
    </row>
    <row r="48" spans="1:19" ht="9.75" customHeight="1" x14ac:dyDescent="0.2">
      <c r="A48" s="10" t="s">
        <v>397</v>
      </c>
      <c r="B48" s="10">
        <f t="shared" si="4"/>
        <v>46</v>
      </c>
      <c r="C48" s="10" t="s">
        <v>233</v>
      </c>
      <c r="D48" s="10" t="s">
        <v>47</v>
      </c>
      <c r="E48" s="10" t="s">
        <v>165</v>
      </c>
      <c r="F48" s="10" t="s">
        <v>6</v>
      </c>
      <c r="G48" s="11">
        <v>1</v>
      </c>
      <c r="H48" s="11">
        <v>1</v>
      </c>
      <c r="I48" s="11">
        <v>2</v>
      </c>
      <c r="J48" s="11">
        <v>1</v>
      </c>
      <c r="K48" s="11">
        <v>0</v>
      </c>
      <c r="L48" s="11">
        <v>0</v>
      </c>
      <c r="M48" s="11">
        <v>0</v>
      </c>
      <c r="N48" s="11">
        <v>0</v>
      </c>
      <c r="O48" s="11">
        <v>3</v>
      </c>
      <c r="P48" s="11">
        <v>18</v>
      </c>
      <c r="Q48" s="11">
        <f t="shared" si="0"/>
        <v>8</v>
      </c>
      <c r="R48" s="12">
        <f t="shared" si="1"/>
        <v>44.444444444444443</v>
      </c>
      <c r="S48" s="13" t="str">
        <f t="shared" si="2"/>
        <v>III</v>
      </c>
    </row>
    <row r="49" spans="1:19" ht="9.75" customHeight="1" x14ac:dyDescent="0.2">
      <c r="A49" s="10" t="s">
        <v>394</v>
      </c>
      <c r="B49" s="10">
        <f t="shared" si="4"/>
        <v>47</v>
      </c>
      <c r="C49" s="10" t="s">
        <v>233</v>
      </c>
      <c r="D49" s="10" t="s">
        <v>111</v>
      </c>
      <c r="E49" s="10" t="s">
        <v>126</v>
      </c>
      <c r="F49" s="10" t="s">
        <v>6</v>
      </c>
      <c r="G49" s="11">
        <v>1</v>
      </c>
      <c r="H49" s="11">
        <v>0</v>
      </c>
      <c r="I49" s="11">
        <v>3</v>
      </c>
      <c r="J49" s="11">
        <v>3</v>
      </c>
      <c r="K49" s="11">
        <v>1</v>
      </c>
      <c r="L49" s="11">
        <v>2</v>
      </c>
      <c r="M49" s="11">
        <v>1</v>
      </c>
      <c r="N49" s="11">
        <v>1.5</v>
      </c>
      <c r="O49" s="11">
        <v>3</v>
      </c>
      <c r="P49" s="11">
        <v>18</v>
      </c>
      <c r="Q49" s="11">
        <f t="shared" si="0"/>
        <v>15.5</v>
      </c>
      <c r="R49" s="12">
        <f t="shared" si="1"/>
        <v>86.111111111111114</v>
      </c>
      <c r="S49" s="13" t="str">
        <f t="shared" si="2"/>
        <v>VII</v>
      </c>
    </row>
    <row r="50" spans="1:19" ht="9.75" customHeight="1" x14ac:dyDescent="0.2">
      <c r="A50" s="10" t="s">
        <v>421</v>
      </c>
      <c r="B50" s="10">
        <f t="shared" si="4"/>
        <v>48</v>
      </c>
      <c r="C50" s="10" t="s">
        <v>233</v>
      </c>
      <c r="D50" s="10" t="s">
        <v>422</v>
      </c>
      <c r="E50" s="10" t="s">
        <v>423</v>
      </c>
      <c r="F50" s="10" t="s">
        <v>4</v>
      </c>
      <c r="G50" s="11">
        <v>0</v>
      </c>
      <c r="H50" s="11">
        <v>0</v>
      </c>
      <c r="I50" s="11">
        <v>1</v>
      </c>
      <c r="J50" s="11">
        <v>3</v>
      </c>
      <c r="K50" s="11">
        <v>1</v>
      </c>
      <c r="L50" s="11">
        <v>2</v>
      </c>
      <c r="M50" s="11">
        <v>1</v>
      </c>
      <c r="N50" s="11">
        <v>1.5</v>
      </c>
      <c r="O50" s="11">
        <v>3</v>
      </c>
      <c r="P50" s="11">
        <v>18</v>
      </c>
      <c r="Q50" s="11">
        <f t="shared" si="0"/>
        <v>12.5</v>
      </c>
      <c r="R50" s="12">
        <f t="shared" si="1"/>
        <v>69.444444444444443</v>
      </c>
      <c r="S50" s="13" t="str">
        <f t="shared" si="2"/>
        <v>V</v>
      </c>
    </row>
    <row r="51" spans="1:19" ht="9.75" customHeight="1" x14ac:dyDescent="0.2">
      <c r="A51" s="10" t="s">
        <v>395</v>
      </c>
      <c r="B51" s="10">
        <f t="shared" si="4"/>
        <v>49</v>
      </c>
      <c r="C51" s="10" t="s">
        <v>233</v>
      </c>
      <c r="D51" s="10" t="s">
        <v>396</v>
      </c>
      <c r="E51" s="10" t="s">
        <v>62</v>
      </c>
      <c r="F51" s="10" t="s">
        <v>4</v>
      </c>
      <c r="G51" s="11">
        <v>1</v>
      </c>
      <c r="H51" s="11">
        <v>0</v>
      </c>
      <c r="I51" s="11">
        <v>1</v>
      </c>
      <c r="J51" s="11">
        <v>2</v>
      </c>
      <c r="K51" s="11">
        <v>1</v>
      </c>
      <c r="L51" s="11">
        <v>2</v>
      </c>
      <c r="M51" s="11">
        <v>1</v>
      </c>
      <c r="N51" s="11">
        <v>2</v>
      </c>
      <c r="O51" s="11">
        <v>3</v>
      </c>
      <c r="P51" s="11">
        <v>18</v>
      </c>
      <c r="Q51" s="11">
        <f t="shared" si="0"/>
        <v>13</v>
      </c>
      <c r="R51" s="12">
        <f t="shared" si="1"/>
        <v>72.222222222222214</v>
      </c>
      <c r="S51" s="13" t="str">
        <f t="shared" si="2"/>
        <v>VI</v>
      </c>
    </row>
    <row r="52" spans="1:19" ht="9.75" customHeight="1" x14ac:dyDescent="0.2">
      <c r="A52" s="10" t="s">
        <v>366</v>
      </c>
      <c r="B52" s="10">
        <f t="shared" si="4"/>
        <v>50</v>
      </c>
      <c r="C52" s="10" t="s">
        <v>233</v>
      </c>
      <c r="D52" s="10" t="s">
        <v>367</v>
      </c>
      <c r="E52" s="10" t="s">
        <v>368</v>
      </c>
      <c r="F52" s="10" t="s">
        <v>4</v>
      </c>
      <c r="G52" s="11">
        <v>1</v>
      </c>
      <c r="H52" s="11">
        <v>0</v>
      </c>
      <c r="I52" s="11">
        <v>0</v>
      </c>
      <c r="J52" s="11">
        <v>2</v>
      </c>
      <c r="K52" s="11">
        <v>1</v>
      </c>
      <c r="L52" s="11">
        <v>2</v>
      </c>
      <c r="M52" s="11">
        <v>1</v>
      </c>
      <c r="N52" s="11">
        <v>2</v>
      </c>
      <c r="O52" s="11">
        <v>3</v>
      </c>
      <c r="P52" s="11">
        <v>18</v>
      </c>
      <c r="Q52" s="11">
        <f t="shared" si="0"/>
        <v>12</v>
      </c>
      <c r="R52" s="12">
        <f t="shared" si="1"/>
        <v>66.666666666666657</v>
      </c>
      <c r="S52" s="13" t="str">
        <f t="shared" si="2"/>
        <v>V</v>
      </c>
    </row>
    <row r="53" spans="1:19" ht="9.75" customHeight="1" x14ac:dyDescent="0.2">
      <c r="A53" s="10" t="s">
        <v>377</v>
      </c>
      <c r="B53" s="10">
        <f t="shared" si="4"/>
        <v>51</v>
      </c>
      <c r="C53" s="10" t="s">
        <v>233</v>
      </c>
      <c r="D53" s="10" t="s">
        <v>378</v>
      </c>
      <c r="E53" s="10" t="s">
        <v>379</v>
      </c>
      <c r="F53" s="10" t="s">
        <v>6</v>
      </c>
      <c r="G53" s="11">
        <v>0</v>
      </c>
      <c r="H53" s="11">
        <v>1</v>
      </c>
      <c r="I53" s="11">
        <v>2</v>
      </c>
      <c r="J53" s="11">
        <v>3</v>
      </c>
      <c r="K53" s="11">
        <v>1</v>
      </c>
      <c r="L53" s="11">
        <v>2</v>
      </c>
      <c r="M53" s="11">
        <v>1</v>
      </c>
      <c r="N53" s="11">
        <v>1.5</v>
      </c>
      <c r="O53" s="11">
        <v>3</v>
      </c>
      <c r="P53" s="11">
        <v>18</v>
      </c>
      <c r="Q53" s="11">
        <f t="shared" si="0"/>
        <v>14.5</v>
      </c>
      <c r="R53" s="12">
        <f t="shared" si="1"/>
        <v>80.555555555555557</v>
      </c>
      <c r="S53" s="13" t="str">
        <f t="shared" si="2"/>
        <v>VII</v>
      </c>
    </row>
    <row r="54" spans="1:19" ht="9.75" customHeight="1" x14ac:dyDescent="0.2">
      <c r="A54" s="10" t="s">
        <v>438</v>
      </c>
      <c r="B54" s="10">
        <f t="shared" si="4"/>
        <v>52</v>
      </c>
      <c r="C54" s="10" t="s">
        <v>233</v>
      </c>
      <c r="D54" s="10" t="s">
        <v>65</v>
      </c>
      <c r="E54" s="10" t="s">
        <v>160</v>
      </c>
      <c r="F54" s="10" t="s">
        <v>4</v>
      </c>
      <c r="G54" s="11">
        <v>1</v>
      </c>
      <c r="H54" s="11">
        <v>1</v>
      </c>
      <c r="I54" s="11">
        <v>2</v>
      </c>
      <c r="J54" s="11">
        <v>0</v>
      </c>
      <c r="K54" s="11">
        <v>1</v>
      </c>
      <c r="L54" s="11">
        <v>2</v>
      </c>
      <c r="M54" s="11">
        <v>1</v>
      </c>
      <c r="N54" s="11">
        <v>1</v>
      </c>
      <c r="O54" s="11">
        <v>3</v>
      </c>
      <c r="P54" s="11">
        <v>18</v>
      </c>
      <c r="Q54" s="11">
        <f t="shared" si="0"/>
        <v>12</v>
      </c>
      <c r="R54" s="12">
        <f t="shared" si="1"/>
        <v>66.666666666666657</v>
      </c>
      <c r="S54" s="13" t="str">
        <f t="shared" si="2"/>
        <v>V</v>
      </c>
    </row>
    <row r="55" spans="1:19" ht="9.75" customHeight="1" x14ac:dyDescent="0.2">
      <c r="A55" s="10" t="s">
        <v>372</v>
      </c>
      <c r="B55" s="10">
        <f t="shared" si="4"/>
        <v>53</v>
      </c>
      <c r="C55" s="10" t="s">
        <v>233</v>
      </c>
      <c r="D55" s="10" t="s">
        <v>157</v>
      </c>
      <c r="E55" s="10" t="s">
        <v>24</v>
      </c>
      <c r="F55" s="10" t="s">
        <v>4</v>
      </c>
      <c r="G55" s="11">
        <v>0</v>
      </c>
      <c r="H55" s="11">
        <v>0</v>
      </c>
      <c r="I55" s="11">
        <v>2</v>
      </c>
      <c r="J55" s="11">
        <v>3</v>
      </c>
      <c r="K55" s="11">
        <v>1</v>
      </c>
      <c r="L55" s="11">
        <v>2</v>
      </c>
      <c r="M55" s="11">
        <v>1</v>
      </c>
      <c r="N55" s="11">
        <v>1</v>
      </c>
      <c r="O55" s="11">
        <v>3</v>
      </c>
      <c r="P55" s="11">
        <v>18</v>
      </c>
      <c r="Q55" s="11">
        <f t="shared" si="0"/>
        <v>13</v>
      </c>
      <c r="R55" s="12">
        <f t="shared" si="1"/>
        <v>72.222222222222214</v>
      </c>
      <c r="S55" s="13" t="str">
        <f t="shared" si="2"/>
        <v>VI</v>
      </c>
    </row>
    <row r="56" spans="1:19" ht="9.75" customHeight="1" x14ac:dyDescent="0.2">
      <c r="A56" s="10" t="s">
        <v>234</v>
      </c>
      <c r="B56" s="10">
        <f t="shared" si="4"/>
        <v>54</v>
      </c>
      <c r="C56" s="10" t="s">
        <v>233</v>
      </c>
      <c r="D56" s="10" t="s">
        <v>37</v>
      </c>
      <c r="E56" s="10" t="s">
        <v>142</v>
      </c>
      <c r="F56" s="10" t="s">
        <v>4</v>
      </c>
      <c r="G56" s="11">
        <v>1</v>
      </c>
      <c r="H56" s="11">
        <v>1</v>
      </c>
      <c r="I56" s="11">
        <v>3</v>
      </c>
      <c r="J56" s="11">
        <v>3</v>
      </c>
      <c r="K56" s="11">
        <v>1</v>
      </c>
      <c r="L56" s="11">
        <v>2</v>
      </c>
      <c r="M56" s="11">
        <v>1</v>
      </c>
      <c r="N56" s="11">
        <v>2</v>
      </c>
      <c r="O56" s="11">
        <v>3</v>
      </c>
      <c r="P56" s="11">
        <v>18</v>
      </c>
      <c r="Q56" s="11">
        <f t="shared" si="0"/>
        <v>17</v>
      </c>
      <c r="R56" s="12">
        <f t="shared" si="1"/>
        <v>94.444444444444443</v>
      </c>
      <c r="S56" s="13" t="str">
        <f t="shared" si="2"/>
        <v>VIII</v>
      </c>
    </row>
    <row r="57" spans="1:19" ht="9.75" customHeight="1" x14ac:dyDescent="0.2">
      <c r="A57" s="10" t="s">
        <v>369</v>
      </c>
      <c r="B57" s="10">
        <f t="shared" si="4"/>
        <v>55</v>
      </c>
      <c r="C57" s="10" t="s">
        <v>233</v>
      </c>
      <c r="D57" s="10" t="s">
        <v>110</v>
      </c>
      <c r="E57" s="10" t="s">
        <v>102</v>
      </c>
      <c r="F57" s="10" t="s">
        <v>4</v>
      </c>
      <c r="G57" s="11">
        <v>1</v>
      </c>
      <c r="H57" s="11">
        <v>1</v>
      </c>
      <c r="I57" s="11">
        <v>1</v>
      </c>
      <c r="J57" s="11">
        <v>3</v>
      </c>
      <c r="K57" s="11">
        <v>1</v>
      </c>
      <c r="L57" s="11">
        <v>2</v>
      </c>
      <c r="M57" s="11">
        <v>1</v>
      </c>
      <c r="N57" s="11">
        <v>1</v>
      </c>
      <c r="O57" s="11">
        <v>3</v>
      </c>
      <c r="P57" s="11">
        <v>18</v>
      </c>
      <c r="Q57" s="11">
        <f t="shared" si="0"/>
        <v>14</v>
      </c>
      <c r="R57" s="12">
        <f t="shared" si="1"/>
        <v>77.777777777777786</v>
      </c>
      <c r="S57" s="13" t="str">
        <f t="shared" si="2"/>
        <v>VI</v>
      </c>
    </row>
    <row r="58" spans="1:19" ht="9.75" customHeight="1" x14ac:dyDescent="0.2">
      <c r="A58" s="10" t="s">
        <v>373</v>
      </c>
      <c r="B58" s="10">
        <f t="shared" si="4"/>
        <v>56</v>
      </c>
      <c r="C58" s="10" t="s">
        <v>233</v>
      </c>
      <c r="D58" s="10" t="s">
        <v>16</v>
      </c>
      <c r="E58" s="10" t="s">
        <v>163</v>
      </c>
      <c r="F58" s="10" t="s">
        <v>6</v>
      </c>
      <c r="G58" s="11">
        <v>0</v>
      </c>
      <c r="H58" s="11">
        <v>1</v>
      </c>
      <c r="I58" s="11">
        <v>3</v>
      </c>
      <c r="J58" s="11">
        <v>3</v>
      </c>
      <c r="K58" s="11">
        <v>1</v>
      </c>
      <c r="L58" s="11">
        <v>2</v>
      </c>
      <c r="M58" s="11">
        <v>1</v>
      </c>
      <c r="N58" s="11">
        <v>2</v>
      </c>
      <c r="O58" s="11">
        <v>3</v>
      </c>
      <c r="P58" s="11">
        <v>18</v>
      </c>
      <c r="Q58" s="11">
        <f t="shared" si="0"/>
        <v>16</v>
      </c>
      <c r="R58" s="12">
        <f t="shared" si="1"/>
        <v>88.888888888888886</v>
      </c>
      <c r="S58" s="13" t="str">
        <f t="shared" si="2"/>
        <v>VII</v>
      </c>
    </row>
    <row r="59" spans="1:19" ht="9.75" customHeight="1" x14ac:dyDescent="0.2">
      <c r="A59" s="10" t="s">
        <v>370</v>
      </c>
      <c r="B59" s="10">
        <f t="shared" si="4"/>
        <v>57</v>
      </c>
      <c r="C59" s="10" t="s">
        <v>233</v>
      </c>
      <c r="D59" s="10" t="s">
        <v>40</v>
      </c>
      <c r="E59" s="10" t="s">
        <v>371</v>
      </c>
      <c r="F59" s="10" t="s">
        <v>4</v>
      </c>
      <c r="G59" s="11">
        <v>1</v>
      </c>
      <c r="H59" s="11">
        <v>1</v>
      </c>
      <c r="I59" s="11">
        <v>0</v>
      </c>
      <c r="J59" s="11">
        <v>2</v>
      </c>
      <c r="K59" s="11">
        <v>1</v>
      </c>
      <c r="L59" s="11">
        <v>2</v>
      </c>
      <c r="M59" s="11">
        <v>1</v>
      </c>
      <c r="N59" s="11">
        <v>1.5</v>
      </c>
      <c r="O59" s="11">
        <v>3</v>
      </c>
      <c r="P59" s="11">
        <v>18</v>
      </c>
      <c r="Q59" s="11">
        <f t="shared" si="0"/>
        <v>12.5</v>
      </c>
      <c r="R59" s="12">
        <f t="shared" si="1"/>
        <v>69.444444444444443</v>
      </c>
      <c r="S59" s="13" t="str">
        <f t="shared" si="2"/>
        <v>V</v>
      </c>
    </row>
    <row r="60" spans="1:19" ht="9.75" customHeight="1" x14ac:dyDescent="0.2">
      <c r="A60" s="10" t="s">
        <v>392</v>
      </c>
      <c r="B60" s="10">
        <f t="shared" si="4"/>
        <v>58</v>
      </c>
      <c r="C60" s="10" t="s">
        <v>233</v>
      </c>
      <c r="D60" s="10" t="s">
        <v>393</v>
      </c>
      <c r="E60" s="10" t="s">
        <v>76</v>
      </c>
      <c r="F60" s="10" t="s">
        <v>4</v>
      </c>
      <c r="G60" s="11">
        <v>1</v>
      </c>
      <c r="H60" s="11">
        <v>1</v>
      </c>
      <c r="I60" s="11">
        <v>3</v>
      </c>
      <c r="J60" s="11">
        <v>3</v>
      </c>
      <c r="K60" s="11">
        <v>1</v>
      </c>
      <c r="L60" s="11">
        <v>2</v>
      </c>
      <c r="M60" s="11">
        <v>1</v>
      </c>
      <c r="N60" s="11">
        <v>1</v>
      </c>
      <c r="O60" s="11">
        <v>3</v>
      </c>
      <c r="P60" s="11">
        <v>18</v>
      </c>
      <c r="Q60" s="11">
        <f t="shared" si="0"/>
        <v>16</v>
      </c>
      <c r="R60" s="12">
        <f t="shared" si="1"/>
        <v>88.888888888888886</v>
      </c>
      <c r="S60" s="13" t="str">
        <f t="shared" si="2"/>
        <v>VII</v>
      </c>
    </row>
    <row r="61" spans="1:19" ht="9.75" customHeight="1" x14ac:dyDescent="0.2">
      <c r="A61" s="10" t="s">
        <v>415</v>
      </c>
      <c r="B61" s="10">
        <f t="shared" si="4"/>
        <v>59</v>
      </c>
      <c r="C61" s="10" t="s">
        <v>233</v>
      </c>
      <c r="D61" s="10" t="s">
        <v>54</v>
      </c>
      <c r="E61" s="10" t="s">
        <v>23</v>
      </c>
      <c r="F61" s="10" t="s">
        <v>4</v>
      </c>
      <c r="G61" s="11">
        <v>1</v>
      </c>
      <c r="H61" s="11">
        <v>1</v>
      </c>
      <c r="I61" s="11">
        <v>2</v>
      </c>
      <c r="J61" s="11">
        <v>3</v>
      </c>
      <c r="K61" s="11">
        <v>1</v>
      </c>
      <c r="L61" s="11">
        <v>2</v>
      </c>
      <c r="M61" s="11">
        <v>1</v>
      </c>
      <c r="N61" s="11">
        <v>2</v>
      </c>
      <c r="O61" s="11">
        <v>3</v>
      </c>
      <c r="P61" s="11">
        <v>18</v>
      </c>
      <c r="Q61" s="11">
        <f t="shared" si="0"/>
        <v>16</v>
      </c>
      <c r="R61" s="12">
        <f t="shared" si="1"/>
        <v>88.888888888888886</v>
      </c>
      <c r="S61" s="13" t="str">
        <f t="shared" si="2"/>
        <v>VII</v>
      </c>
    </row>
    <row r="62" spans="1:19" ht="9.75" customHeight="1" x14ac:dyDescent="0.2">
      <c r="A62" s="10" t="s">
        <v>374</v>
      </c>
      <c r="B62" s="10">
        <f t="shared" si="4"/>
        <v>60</v>
      </c>
      <c r="C62" s="10" t="s">
        <v>233</v>
      </c>
      <c r="D62" s="10" t="s">
        <v>375</v>
      </c>
      <c r="E62" s="10" t="s">
        <v>376</v>
      </c>
      <c r="F62" s="10" t="s">
        <v>4</v>
      </c>
      <c r="G62" s="11">
        <v>1</v>
      </c>
      <c r="H62" s="11">
        <v>1</v>
      </c>
      <c r="I62" s="11">
        <v>2</v>
      </c>
      <c r="J62" s="11">
        <v>3</v>
      </c>
      <c r="K62" s="11">
        <v>1</v>
      </c>
      <c r="L62" s="11">
        <v>2</v>
      </c>
      <c r="M62" s="11">
        <v>1</v>
      </c>
      <c r="N62" s="11">
        <v>2</v>
      </c>
      <c r="O62" s="11">
        <v>3</v>
      </c>
      <c r="P62" s="11">
        <v>18</v>
      </c>
      <c r="Q62" s="11">
        <f t="shared" si="0"/>
        <v>16</v>
      </c>
      <c r="R62" s="12">
        <f t="shared" si="1"/>
        <v>88.888888888888886</v>
      </c>
      <c r="S62" s="13" t="str">
        <f t="shared" si="2"/>
        <v>VII</v>
      </c>
    </row>
    <row r="63" spans="1:19" x14ac:dyDescent="0.2">
      <c r="A63" s="11" t="s">
        <v>486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>
        <f>COUNTIF(S3:S62,"VIII")</f>
        <v>8</v>
      </c>
    </row>
    <row r="64" spans="1:19" x14ac:dyDescent="0.2">
      <c r="A64" s="11" t="s">
        <v>488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>
        <f>COUNTIF(S3:S62,"VII")</f>
        <v>18</v>
      </c>
    </row>
    <row r="65" spans="1:19" x14ac:dyDescent="0.2">
      <c r="A65" s="11" t="s">
        <v>489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>
        <f>COUNTIF(S3:S62,"VI")</f>
        <v>13</v>
      </c>
    </row>
    <row r="66" spans="1:19" x14ac:dyDescent="0.2">
      <c r="A66" s="11" t="s">
        <v>487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>
        <f>COUNTIF(S3:S62,"V")</f>
        <v>16</v>
      </c>
    </row>
    <row r="67" spans="1:19" x14ac:dyDescent="0.2">
      <c r="A67" s="11" t="s">
        <v>490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>
        <f>COUNTIF(S3:S62,"IV")</f>
        <v>2</v>
      </c>
    </row>
    <row r="68" spans="1:19" x14ac:dyDescent="0.2">
      <c r="A68" s="11" t="s">
        <v>491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>
        <f>COUNTIF(S3:S62,"III")</f>
        <v>2</v>
      </c>
    </row>
    <row r="69" spans="1:19" x14ac:dyDescent="0.2">
      <c r="A69" s="11" t="s">
        <v>491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>
        <f>COUNTIF(S3:S62,"II")</f>
        <v>1</v>
      </c>
    </row>
    <row r="70" spans="1:19" x14ac:dyDescent="0.2">
      <c r="A70" s="11" t="s">
        <v>492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>
        <f>COUNTIF(S3:S62,"I")</f>
        <v>0</v>
      </c>
    </row>
  </sheetData>
  <mergeCells count="2">
    <mergeCell ref="A1:D1"/>
    <mergeCell ref="E1:F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opLeftCell="A2" workbookViewId="0">
      <pane ySplit="1" topLeftCell="A3" activePane="bottomLeft" state="frozen"/>
      <selection activeCell="A2" sqref="A2"/>
      <selection pane="bottomLeft" activeCell="S3" sqref="S3"/>
    </sheetView>
  </sheetViews>
  <sheetFormatPr defaultColWidth="8.28515625" defaultRowHeight="11.25" x14ac:dyDescent="0.2"/>
  <cols>
    <col min="1" max="1" width="8.28515625" style="5"/>
    <col min="2" max="2" width="3.28515625" style="5" customWidth="1"/>
    <col min="3" max="3" width="3.140625" style="5" customWidth="1"/>
    <col min="4" max="4" width="12" style="5" customWidth="1"/>
    <col min="5" max="5" width="11.5703125" style="5" customWidth="1"/>
    <col min="6" max="6" width="3.7109375" style="5" customWidth="1"/>
    <col min="7" max="15" width="3.28515625" style="5" customWidth="1"/>
    <col min="16" max="17" width="3.85546875" style="5" customWidth="1"/>
    <col min="18" max="18" width="5.5703125" style="5" customWidth="1"/>
    <col min="19" max="19" width="3.42578125" style="5" customWidth="1"/>
    <col min="20" max="16384" width="8.28515625" style="5"/>
  </cols>
  <sheetData>
    <row r="1" spans="1:19" x14ac:dyDescent="0.2">
      <c r="A1" s="15" t="s">
        <v>474</v>
      </c>
      <c r="B1" s="15"/>
      <c r="C1" s="15"/>
      <c r="D1" s="15"/>
      <c r="E1" s="16" t="s">
        <v>484</v>
      </c>
      <c r="F1" s="16"/>
      <c r="G1" s="3" t="s">
        <v>473</v>
      </c>
      <c r="H1" s="3"/>
      <c r="I1" s="3"/>
      <c r="J1" s="3"/>
      <c r="K1" s="3"/>
      <c r="L1" s="3"/>
      <c r="M1" s="3"/>
      <c r="N1" s="3"/>
      <c r="O1" s="3"/>
      <c r="P1" s="4" t="s">
        <v>472</v>
      </c>
    </row>
    <row r="2" spans="1:19" x14ac:dyDescent="0.2">
      <c r="A2" s="6" t="s">
        <v>468</v>
      </c>
      <c r="B2" s="6" t="s">
        <v>469</v>
      </c>
      <c r="C2" s="6" t="s">
        <v>470</v>
      </c>
      <c r="D2" s="6" t="s">
        <v>471</v>
      </c>
      <c r="E2" s="6" t="s">
        <v>0</v>
      </c>
      <c r="F2" s="7" t="s">
        <v>1</v>
      </c>
      <c r="G2" s="8">
        <v>1</v>
      </c>
      <c r="H2" s="8">
        <v>2</v>
      </c>
      <c r="I2" s="8">
        <v>3</v>
      </c>
      <c r="J2" s="8">
        <v>4</v>
      </c>
      <c r="K2" s="9" t="s">
        <v>478</v>
      </c>
      <c r="L2" s="9" t="s">
        <v>479</v>
      </c>
      <c r="M2" s="8" t="s">
        <v>476</v>
      </c>
      <c r="N2" s="8" t="s">
        <v>477</v>
      </c>
      <c r="O2" s="8">
        <v>6</v>
      </c>
      <c r="P2" s="1" t="s">
        <v>480</v>
      </c>
      <c r="Q2" s="2" t="s">
        <v>481</v>
      </c>
      <c r="R2" s="2" t="s">
        <v>482</v>
      </c>
      <c r="S2" s="2" t="s">
        <v>63</v>
      </c>
    </row>
    <row r="3" spans="1:19" ht="11.25" customHeight="1" x14ac:dyDescent="0.2">
      <c r="A3" s="10" t="s">
        <v>213</v>
      </c>
      <c r="B3" s="10">
        <f t="shared" ref="B3:B64" si="0">IF(C2&lt;&gt;C3,1,B2+1)</f>
        <v>1</v>
      </c>
      <c r="C3" s="10" t="s">
        <v>170</v>
      </c>
      <c r="D3" s="10" t="s">
        <v>214</v>
      </c>
      <c r="E3" s="10" t="s">
        <v>109</v>
      </c>
      <c r="F3" s="10" t="s">
        <v>6</v>
      </c>
      <c r="G3" s="11">
        <v>1</v>
      </c>
      <c r="H3" s="11">
        <v>1</v>
      </c>
      <c r="I3" s="11">
        <v>3</v>
      </c>
      <c r="J3" s="11">
        <v>3</v>
      </c>
      <c r="K3" s="11">
        <v>1</v>
      </c>
      <c r="L3" s="11">
        <v>2</v>
      </c>
      <c r="M3" s="11">
        <v>1</v>
      </c>
      <c r="N3" s="11">
        <v>1</v>
      </c>
      <c r="O3" s="11">
        <v>3</v>
      </c>
      <c r="P3" s="11">
        <v>18</v>
      </c>
      <c r="Q3" s="11">
        <f>SUM(G3:O3)</f>
        <v>16</v>
      </c>
      <c r="R3" s="12">
        <f>(Q3/P3)*100</f>
        <v>88.888888888888886</v>
      </c>
      <c r="S3" s="13" t="str">
        <f>IF(R3&gt;89.9,"VIII",IF(R3&gt;79.9,"VII",IF(R3&gt;69.9,"VI",IF(R3&gt;59.9,"V",IF(R3&gt;49.9,"IV",IF(R3&gt;39.9,"III",IF(R3&gt;29.9,"II","I")))))))</f>
        <v>VII</v>
      </c>
    </row>
    <row r="4" spans="1:19" ht="11.25" customHeight="1" x14ac:dyDescent="0.2">
      <c r="A4" s="10" t="s">
        <v>203</v>
      </c>
      <c r="B4" s="10">
        <f t="shared" si="0"/>
        <v>2</v>
      </c>
      <c r="C4" s="10" t="s">
        <v>170</v>
      </c>
      <c r="D4" s="10" t="s">
        <v>204</v>
      </c>
      <c r="E4" s="10" t="s">
        <v>22</v>
      </c>
      <c r="F4" s="10" t="s">
        <v>4</v>
      </c>
      <c r="G4" s="11">
        <v>0</v>
      </c>
      <c r="H4" s="11">
        <v>0</v>
      </c>
      <c r="I4" s="11">
        <v>3</v>
      </c>
      <c r="J4" s="11">
        <v>2</v>
      </c>
      <c r="K4" s="11">
        <v>1</v>
      </c>
      <c r="L4" s="11">
        <v>2</v>
      </c>
      <c r="M4" s="11">
        <v>1</v>
      </c>
      <c r="N4" s="11">
        <v>2</v>
      </c>
      <c r="O4" s="11">
        <v>1.5</v>
      </c>
      <c r="P4" s="11">
        <v>18</v>
      </c>
      <c r="Q4" s="11">
        <f t="shared" ref="Q4:Q61" si="1">SUM(G4:O4)</f>
        <v>12.5</v>
      </c>
      <c r="R4" s="12">
        <f t="shared" ref="R4:R61" si="2">(Q4/P4)*100</f>
        <v>69.444444444444443</v>
      </c>
      <c r="S4" s="13" t="str">
        <f t="shared" ref="S4:S64" si="3">IF(R4&gt;89.9,"VIII",IF(R4&gt;79.9,"VII",IF(R4&gt;69.9,"VI",IF(R4&gt;59.9,"V",IF(R4&gt;49.9,"IV",IF(R4&gt;39.9,"III",IF(R4&gt;29.9,"II","I")))))))</f>
        <v>V</v>
      </c>
    </row>
    <row r="5" spans="1:19" ht="11.25" customHeight="1" x14ac:dyDescent="0.2">
      <c r="A5" s="10" t="s">
        <v>205</v>
      </c>
      <c r="B5" s="10">
        <f t="shared" si="0"/>
        <v>3</v>
      </c>
      <c r="C5" s="10" t="s">
        <v>170</v>
      </c>
      <c r="D5" s="10" t="s">
        <v>106</v>
      </c>
      <c r="E5" s="10" t="s">
        <v>22</v>
      </c>
      <c r="F5" s="10" t="s">
        <v>4</v>
      </c>
      <c r="G5" s="11">
        <v>1</v>
      </c>
      <c r="H5" s="11">
        <v>0</v>
      </c>
      <c r="I5" s="11">
        <v>2</v>
      </c>
      <c r="J5" s="11">
        <v>3</v>
      </c>
      <c r="K5" s="11">
        <v>1</v>
      </c>
      <c r="L5" s="11">
        <v>2</v>
      </c>
      <c r="M5" s="11">
        <v>1</v>
      </c>
      <c r="N5" s="11">
        <v>1</v>
      </c>
      <c r="O5" s="11">
        <v>2</v>
      </c>
      <c r="P5" s="11">
        <v>18</v>
      </c>
      <c r="Q5" s="11">
        <f t="shared" si="1"/>
        <v>13</v>
      </c>
      <c r="R5" s="12">
        <f t="shared" si="2"/>
        <v>72.222222222222214</v>
      </c>
      <c r="S5" s="13" t="str">
        <f t="shared" si="3"/>
        <v>VI</v>
      </c>
    </row>
    <row r="6" spans="1:19" ht="11.25" customHeight="1" x14ac:dyDescent="0.2">
      <c r="A6" s="10" t="s">
        <v>431</v>
      </c>
      <c r="B6" s="10">
        <f t="shared" si="0"/>
        <v>4</v>
      </c>
      <c r="C6" s="10" t="s">
        <v>170</v>
      </c>
      <c r="D6" s="10" t="s">
        <v>145</v>
      </c>
      <c r="E6" s="10" t="s">
        <v>432</v>
      </c>
      <c r="F6" s="10" t="s">
        <v>6</v>
      </c>
      <c r="G6" s="11">
        <v>1</v>
      </c>
      <c r="H6" s="11">
        <v>0</v>
      </c>
      <c r="I6" s="11">
        <v>1</v>
      </c>
      <c r="J6" s="11">
        <v>2</v>
      </c>
      <c r="K6" s="11">
        <v>1</v>
      </c>
      <c r="L6" s="11">
        <v>1.5</v>
      </c>
      <c r="M6" s="11">
        <v>1</v>
      </c>
      <c r="N6" s="11">
        <v>0</v>
      </c>
      <c r="O6" s="11">
        <v>2.5</v>
      </c>
      <c r="P6" s="11">
        <v>18</v>
      </c>
      <c r="Q6" s="11">
        <f t="shared" si="1"/>
        <v>10</v>
      </c>
      <c r="R6" s="12">
        <f t="shared" si="2"/>
        <v>55.555555555555557</v>
      </c>
      <c r="S6" s="13" t="str">
        <f t="shared" si="3"/>
        <v>IV</v>
      </c>
    </row>
    <row r="7" spans="1:19" ht="11.25" customHeight="1" x14ac:dyDescent="0.2">
      <c r="A7" s="10" t="s">
        <v>206</v>
      </c>
      <c r="B7" s="10">
        <f t="shared" si="0"/>
        <v>5</v>
      </c>
      <c r="C7" s="10" t="s">
        <v>170</v>
      </c>
      <c r="D7" s="10" t="s">
        <v>121</v>
      </c>
      <c r="E7" s="10" t="s">
        <v>95</v>
      </c>
      <c r="F7" s="10" t="s">
        <v>6</v>
      </c>
      <c r="G7" s="11">
        <v>0</v>
      </c>
      <c r="H7" s="11">
        <v>0</v>
      </c>
      <c r="I7" s="11">
        <v>0</v>
      </c>
      <c r="J7" s="11">
        <v>0</v>
      </c>
      <c r="K7" s="11">
        <v>1</v>
      </c>
      <c r="L7" s="11">
        <v>1</v>
      </c>
      <c r="M7" s="11">
        <v>0</v>
      </c>
      <c r="N7" s="11">
        <v>0</v>
      </c>
      <c r="O7" s="11">
        <v>0</v>
      </c>
      <c r="P7" s="11">
        <v>18</v>
      </c>
      <c r="Q7" s="11">
        <f t="shared" si="1"/>
        <v>2</v>
      </c>
      <c r="R7" s="12">
        <f t="shared" si="2"/>
        <v>11.111111111111111</v>
      </c>
      <c r="S7" s="13" t="str">
        <f t="shared" si="3"/>
        <v>I</v>
      </c>
    </row>
    <row r="8" spans="1:19" ht="11.25" customHeight="1" x14ac:dyDescent="0.2">
      <c r="A8" s="10" t="s">
        <v>207</v>
      </c>
      <c r="B8" s="10">
        <f t="shared" si="0"/>
        <v>6</v>
      </c>
      <c r="C8" s="10" t="s">
        <v>170</v>
      </c>
      <c r="D8" s="10" t="s">
        <v>208</v>
      </c>
      <c r="E8" s="10" t="s">
        <v>9</v>
      </c>
      <c r="F8" s="10" t="s">
        <v>4</v>
      </c>
      <c r="G8" s="11">
        <v>1</v>
      </c>
      <c r="H8" s="11">
        <v>0</v>
      </c>
      <c r="I8" s="11">
        <v>2</v>
      </c>
      <c r="J8" s="11">
        <v>1</v>
      </c>
      <c r="K8" s="11">
        <v>1</v>
      </c>
      <c r="L8" s="11">
        <v>2</v>
      </c>
      <c r="M8" s="11">
        <v>1</v>
      </c>
      <c r="N8" s="11">
        <v>2</v>
      </c>
      <c r="O8" s="11">
        <v>2.5</v>
      </c>
      <c r="P8" s="11">
        <v>18</v>
      </c>
      <c r="Q8" s="11">
        <f t="shared" si="1"/>
        <v>12.5</v>
      </c>
      <c r="R8" s="12">
        <f t="shared" si="2"/>
        <v>69.444444444444443</v>
      </c>
      <c r="S8" s="13" t="str">
        <f t="shared" si="3"/>
        <v>V</v>
      </c>
    </row>
    <row r="9" spans="1:19" ht="11.25" customHeight="1" x14ac:dyDescent="0.2">
      <c r="A9" s="10" t="s">
        <v>452</v>
      </c>
      <c r="B9" s="10">
        <f t="shared" si="0"/>
        <v>7</v>
      </c>
      <c r="C9" s="10" t="s">
        <v>170</v>
      </c>
      <c r="D9" s="10" t="s">
        <v>73</v>
      </c>
      <c r="E9" s="10" t="s">
        <v>53</v>
      </c>
      <c r="F9" s="10" t="s">
        <v>6</v>
      </c>
      <c r="G9" s="11">
        <v>1</v>
      </c>
      <c r="H9" s="11">
        <v>1</v>
      </c>
      <c r="I9" s="11">
        <v>1</v>
      </c>
      <c r="J9" s="11">
        <v>3</v>
      </c>
      <c r="K9" s="11">
        <v>1</v>
      </c>
      <c r="L9" s="11">
        <v>2</v>
      </c>
      <c r="M9" s="11">
        <v>1</v>
      </c>
      <c r="N9" s="11">
        <v>2</v>
      </c>
      <c r="O9" s="11">
        <v>2.5</v>
      </c>
      <c r="P9" s="11">
        <v>18</v>
      </c>
      <c r="Q9" s="11">
        <f t="shared" si="1"/>
        <v>14.5</v>
      </c>
      <c r="R9" s="12">
        <f t="shared" si="2"/>
        <v>80.555555555555557</v>
      </c>
      <c r="S9" s="13" t="str">
        <f t="shared" si="3"/>
        <v>VII</v>
      </c>
    </row>
    <row r="10" spans="1:19" ht="11.25" customHeight="1" x14ac:dyDescent="0.2">
      <c r="A10" s="10" t="s">
        <v>222</v>
      </c>
      <c r="B10" s="10">
        <f t="shared" si="0"/>
        <v>8</v>
      </c>
      <c r="C10" s="10" t="s">
        <v>170</v>
      </c>
      <c r="D10" s="10" t="s">
        <v>159</v>
      </c>
      <c r="E10" s="10" t="s">
        <v>129</v>
      </c>
      <c r="F10" s="10" t="s">
        <v>4</v>
      </c>
      <c r="G10" s="11">
        <v>1</v>
      </c>
      <c r="H10" s="11">
        <v>0</v>
      </c>
      <c r="I10" s="11">
        <v>1</v>
      </c>
      <c r="J10" s="11">
        <v>3</v>
      </c>
      <c r="K10" s="11">
        <v>1</v>
      </c>
      <c r="L10" s="11">
        <v>2</v>
      </c>
      <c r="M10" s="11">
        <v>1</v>
      </c>
      <c r="N10" s="11">
        <v>2</v>
      </c>
      <c r="O10" s="11">
        <v>1.5</v>
      </c>
      <c r="P10" s="11">
        <v>18</v>
      </c>
      <c r="Q10" s="11">
        <f t="shared" si="1"/>
        <v>12.5</v>
      </c>
      <c r="R10" s="12">
        <f t="shared" si="2"/>
        <v>69.444444444444443</v>
      </c>
      <c r="S10" s="13" t="str">
        <f t="shared" si="3"/>
        <v>V</v>
      </c>
    </row>
    <row r="11" spans="1:19" ht="11.25" customHeight="1" x14ac:dyDescent="0.2">
      <c r="A11" s="10" t="s">
        <v>211</v>
      </c>
      <c r="B11" s="10">
        <f t="shared" si="0"/>
        <v>9</v>
      </c>
      <c r="C11" s="10" t="s">
        <v>170</v>
      </c>
      <c r="D11" s="10" t="s">
        <v>135</v>
      </c>
      <c r="E11" s="10" t="s">
        <v>212</v>
      </c>
      <c r="F11" s="10" t="s">
        <v>4</v>
      </c>
      <c r="G11" s="11">
        <v>1</v>
      </c>
      <c r="H11" s="11">
        <v>1</v>
      </c>
      <c r="I11" s="11">
        <v>2</v>
      </c>
      <c r="J11" s="11">
        <v>3</v>
      </c>
      <c r="K11" s="11">
        <v>1</v>
      </c>
      <c r="L11" s="11">
        <v>2</v>
      </c>
      <c r="M11" s="11">
        <v>1</v>
      </c>
      <c r="N11" s="11">
        <v>1</v>
      </c>
      <c r="O11" s="11">
        <v>0</v>
      </c>
      <c r="P11" s="11">
        <v>18</v>
      </c>
      <c r="Q11" s="11">
        <f t="shared" si="1"/>
        <v>12</v>
      </c>
      <c r="R11" s="12">
        <f t="shared" si="2"/>
        <v>66.666666666666657</v>
      </c>
      <c r="S11" s="13" t="str">
        <f t="shared" si="3"/>
        <v>V</v>
      </c>
    </row>
    <row r="12" spans="1:19" ht="11.25" customHeight="1" x14ac:dyDescent="0.2">
      <c r="A12" s="10" t="s">
        <v>198</v>
      </c>
      <c r="B12" s="10">
        <f t="shared" si="0"/>
        <v>10</v>
      </c>
      <c r="C12" s="10" t="s">
        <v>170</v>
      </c>
      <c r="D12" s="10" t="s">
        <v>199</v>
      </c>
      <c r="E12" s="10" t="s">
        <v>200</v>
      </c>
      <c r="F12" s="10" t="s">
        <v>6</v>
      </c>
      <c r="G12" s="11">
        <v>0</v>
      </c>
      <c r="H12" s="11">
        <v>1</v>
      </c>
      <c r="I12" s="11">
        <v>3</v>
      </c>
      <c r="J12" s="11">
        <v>2</v>
      </c>
      <c r="K12" s="11">
        <v>1</v>
      </c>
      <c r="L12" s="11">
        <v>2</v>
      </c>
      <c r="M12" s="11">
        <v>1</v>
      </c>
      <c r="N12" s="11">
        <v>2</v>
      </c>
      <c r="O12" s="11">
        <v>3</v>
      </c>
      <c r="P12" s="11">
        <v>18</v>
      </c>
      <c r="Q12" s="11">
        <f t="shared" si="1"/>
        <v>15</v>
      </c>
      <c r="R12" s="12">
        <f t="shared" si="2"/>
        <v>83.333333333333343</v>
      </c>
      <c r="S12" s="13" t="str">
        <f t="shared" si="3"/>
        <v>VII</v>
      </c>
    </row>
    <row r="13" spans="1:19" ht="11.25" customHeight="1" x14ac:dyDescent="0.2">
      <c r="A13" s="10" t="s">
        <v>215</v>
      </c>
      <c r="B13" s="10">
        <f t="shared" si="0"/>
        <v>11</v>
      </c>
      <c r="C13" s="10" t="s">
        <v>170</v>
      </c>
      <c r="D13" s="10" t="s">
        <v>35</v>
      </c>
      <c r="E13" s="10" t="s">
        <v>64</v>
      </c>
      <c r="F13" s="10" t="s">
        <v>6</v>
      </c>
      <c r="G13" s="11">
        <v>1</v>
      </c>
      <c r="H13" s="11">
        <v>0</v>
      </c>
      <c r="I13" s="11">
        <v>2</v>
      </c>
      <c r="J13" s="11">
        <v>3</v>
      </c>
      <c r="K13" s="11">
        <v>1</v>
      </c>
      <c r="L13" s="11">
        <v>2</v>
      </c>
      <c r="M13" s="11">
        <v>1</v>
      </c>
      <c r="N13" s="11">
        <v>1.5</v>
      </c>
      <c r="O13" s="11">
        <v>2</v>
      </c>
      <c r="P13" s="11">
        <v>18</v>
      </c>
      <c r="Q13" s="11">
        <f t="shared" si="1"/>
        <v>13.5</v>
      </c>
      <c r="R13" s="12">
        <f t="shared" si="2"/>
        <v>75</v>
      </c>
      <c r="S13" s="13" t="str">
        <f t="shared" si="3"/>
        <v>VI</v>
      </c>
    </row>
    <row r="14" spans="1:19" ht="11.25" customHeight="1" x14ac:dyDescent="0.2">
      <c r="A14" s="10" t="s">
        <v>216</v>
      </c>
      <c r="B14" s="10">
        <f t="shared" si="0"/>
        <v>12</v>
      </c>
      <c r="C14" s="10" t="s">
        <v>170</v>
      </c>
      <c r="D14" s="10" t="s">
        <v>151</v>
      </c>
      <c r="E14" s="10" t="s">
        <v>94</v>
      </c>
      <c r="F14" s="10" t="s">
        <v>6</v>
      </c>
      <c r="G14" s="11">
        <v>1</v>
      </c>
      <c r="H14" s="11">
        <v>1</v>
      </c>
      <c r="I14" s="11">
        <v>3</v>
      </c>
      <c r="J14" s="11">
        <v>3</v>
      </c>
      <c r="K14" s="11">
        <v>1</v>
      </c>
      <c r="L14" s="11">
        <v>2</v>
      </c>
      <c r="M14" s="11">
        <v>1</v>
      </c>
      <c r="N14" s="11">
        <v>1</v>
      </c>
      <c r="O14" s="11">
        <v>1</v>
      </c>
      <c r="P14" s="11">
        <v>18</v>
      </c>
      <c r="Q14" s="11">
        <f t="shared" si="1"/>
        <v>14</v>
      </c>
      <c r="R14" s="12">
        <f t="shared" si="2"/>
        <v>77.777777777777786</v>
      </c>
      <c r="S14" s="13" t="str">
        <f t="shared" si="3"/>
        <v>VI</v>
      </c>
    </row>
    <row r="15" spans="1:19" ht="11.25" customHeight="1" x14ac:dyDescent="0.2">
      <c r="A15" s="10" t="s">
        <v>217</v>
      </c>
      <c r="B15" s="10">
        <f t="shared" si="0"/>
        <v>13</v>
      </c>
      <c r="C15" s="10" t="s">
        <v>170</v>
      </c>
      <c r="D15" s="10" t="s">
        <v>107</v>
      </c>
      <c r="E15" s="10" t="s">
        <v>138</v>
      </c>
      <c r="F15" s="10" t="s">
        <v>6</v>
      </c>
      <c r="G15" s="11">
        <v>1</v>
      </c>
      <c r="H15" s="11">
        <v>0</v>
      </c>
      <c r="I15" s="11">
        <v>1</v>
      </c>
      <c r="J15" s="11">
        <v>3</v>
      </c>
      <c r="K15" s="11">
        <v>1</v>
      </c>
      <c r="L15" s="11">
        <v>2</v>
      </c>
      <c r="M15" s="11">
        <v>1</v>
      </c>
      <c r="N15" s="11">
        <v>1</v>
      </c>
      <c r="O15" s="11">
        <v>2.5</v>
      </c>
      <c r="P15" s="11">
        <v>18</v>
      </c>
      <c r="Q15" s="11">
        <f t="shared" si="1"/>
        <v>12.5</v>
      </c>
      <c r="R15" s="12">
        <f t="shared" si="2"/>
        <v>69.444444444444443</v>
      </c>
      <c r="S15" s="13" t="str">
        <f t="shared" si="3"/>
        <v>V</v>
      </c>
    </row>
    <row r="16" spans="1:19" ht="11.25" customHeight="1" x14ac:dyDescent="0.2">
      <c r="A16" s="10" t="s">
        <v>425</v>
      </c>
      <c r="B16" s="10">
        <f t="shared" si="0"/>
        <v>14</v>
      </c>
      <c r="C16" s="10" t="s">
        <v>170</v>
      </c>
      <c r="D16" s="10" t="s">
        <v>426</v>
      </c>
      <c r="E16" s="10" t="s">
        <v>100</v>
      </c>
      <c r="F16" s="10" t="s">
        <v>4</v>
      </c>
      <c r="G16" s="11">
        <v>1</v>
      </c>
      <c r="H16" s="11">
        <v>0</v>
      </c>
      <c r="I16" s="11">
        <v>3</v>
      </c>
      <c r="J16" s="11">
        <v>2</v>
      </c>
      <c r="K16" s="11">
        <v>1</v>
      </c>
      <c r="L16" s="11">
        <v>1.5</v>
      </c>
      <c r="M16" s="11">
        <v>1</v>
      </c>
      <c r="N16" s="11">
        <v>2</v>
      </c>
      <c r="O16" s="11">
        <v>2.5</v>
      </c>
      <c r="P16" s="11">
        <v>18</v>
      </c>
      <c r="Q16" s="11">
        <f t="shared" si="1"/>
        <v>14</v>
      </c>
      <c r="R16" s="12">
        <f t="shared" si="2"/>
        <v>77.777777777777786</v>
      </c>
      <c r="S16" s="13" t="str">
        <f t="shared" si="3"/>
        <v>VI</v>
      </c>
    </row>
    <row r="17" spans="1:19" ht="11.25" customHeight="1" x14ac:dyDescent="0.2">
      <c r="A17" s="10" t="s">
        <v>218</v>
      </c>
      <c r="B17" s="10">
        <f t="shared" si="0"/>
        <v>15</v>
      </c>
      <c r="C17" s="10" t="s">
        <v>170</v>
      </c>
      <c r="D17" s="10" t="s">
        <v>219</v>
      </c>
      <c r="E17" s="10" t="s">
        <v>36</v>
      </c>
      <c r="F17" s="10" t="s">
        <v>6</v>
      </c>
      <c r="G17" s="11">
        <v>1</v>
      </c>
      <c r="H17" s="11">
        <v>1</v>
      </c>
      <c r="I17" s="11">
        <v>3</v>
      </c>
      <c r="J17" s="11">
        <v>2</v>
      </c>
      <c r="K17" s="11">
        <v>1</v>
      </c>
      <c r="L17" s="11">
        <v>2</v>
      </c>
      <c r="M17" s="11">
        <v>1</v>
      </c>
      <c r="N17" s="11">
        <v>1</v>
      </c>
      <c r="O17" s="11">
        <v>2.5</v>
      </c>
      <c r="P17" s="11">
        <v>18</v>
      </c>
      <c r="Q17" s="11">
        <f t="shared" si="1"/>
        <v>14.5</v>
      </c>
      <c r="R17" s="12">
        <f t="shared" si="2"/>
        <v>80.555555555555557</v>
      </c>
      <c r="S17" s="13" t="str">
        <f t="shared" si="3"/>
        <v>VII</v>
      </c>
    </row>
    <row r="18" spans="1:19" ht="11.25" customHeight="1" x14ac:dyDescent="0.2">
      <c r="A18" s="10" t="s">
        <v>220</v>
      </c>
      <c r="B18" s="10">
        <f t="shared" si="0"/>
        <v>16</v>
      </c>
      <c r="C18" s="10" t="s">
        <v>170</v>
      </c>
      <c r="D18" s="10" t="s">
        <v>68</v>
      </c>
      <c r="E18" s="10" t="s">
        <v>221</v>
      </c>
      <c r="F18" s="10" t="s">
        <v>6</v>
      </c>
      <c r="G18" s="11">
        <v>0</v>
      </c>
      <c r="H18" s="11">
        <v>0</v>
      </c>
      <c r="I18" s="11">
        <v>1</v>
      </c>
      <c r="J18" s="11">
        <v>2</v>
      </c>
      <c r="K18" s="11">
        <v>1</v>
      </c>
      <c r="L18" s="11">
        <v>2</v>
      </c>
      <c r="M18" s="11">
        <v>1</v>
      </c>
      <c r="N18" s="11">
        <v>2</v>
      </c>
      <c r="O18" s="11">
        <v>1.5</v>
      </c>
      <c r="P18" s="11">
        <v>18</v>
      </c>
      <c r="Q18" s="11">
        <f t="shared" si="1"/>
        <v>10.5</v>
      </c>
      <c r="R18" s="12">
        <f t="shared" si="2"/>
        <v>58.333333333333336</v>
      </c>
      <c r="S18" s="13" t="str">
        <f t="shared" si="3"/>
        <v>IV</v>
      </c>
    </row>
    <row r="19" spans="1:19" ht="11.25" customHeight="1" x14ac:dyDescent="0.2">
      <c r="A19" s="10" t="s">
        <v>209</v>
      </c>
      <c r="B19" s="10">
        <f t="shared" si="0"/>
        <v>17</v>
      </c>
      <c r="C19" s="10" t="s">
        <v>170</v>
      </c>
      <c r="D19" s="10" t="s">
        <v>56</v>
      </c>
      <c r="E19" s="10" t="s">
        <v>210</v>
      </c>
      <c r="F19" s="10" t="s">
        <v>4</v>
      </c>
      <c r="G19" s="11">
        <v>1</v>
      </c>
      <c r="H19" s="11">
        <v>1</v>
      </c>
      <c r="I19" s="11">
        <v>1</v>
      </c>
      <c r="J19" s="11">
        <v>3</v>
      </c>
      <c r="K19" s="11">
        <v>1</v>
      </c>
      <c r="L19" s="11">
        <v>2</v>
      </c>
      <c r="M19" s="11">
        <v>1</v>
      </c>
      <c r="N19" s="11">
        <v>2</v>
      </c>
      <c r="O19" s="11">
        <v>3</v>
      </c>
      <c r="P19" s="11">
        <v>18</v>
      </c>
      <c r="Q19" s="11">
        <f t="shared" si="1"/>
        <v>15</v>
      </c>
      <c r="R19" s="12">
        <f t="shared" si="2"/>
        <v>83.333333333333343</v>
      </c>
      <c r="S19" s="13" t="str">
        <f t="shared" si="3"/>
        <v>VII</v>
      </c>
    </row>
    <row r="20" spans="1:19" ht="11.25" customHeight="1" x14ac:dyDescent="0.2">
      <c r="A20" s="10" t="s">
        <v>460</v>
      </c>
      <c r="B20" s="10">
        <f t="shared" si="0"/>
        <v>18</v>
      </c>
      <c r="C20" s="10" t="s">
        <v>170</v>
      </c>
      <c r="D20" s="10" t="s">
        <v>57</v>
      </c>
      <c r="E20" s="10" t="s">
        <v>154</v>
      </c>
      <c r="F20" s="10" t="s">
        <v>430</v>
      </c>
      <c r="G20" s="11">
        <v>1</v>
      </c>
      <c r="H20" s="11">
        <v>1</v>
      </c>
      <c r="I20" s="11">
        <v>3</v>
      </c>
      <c r="J20" s="11">
        <v>3</v>
      </c>
      <c r="K20" s="11">
        <v>1</v>
      </c>
      <c r="L20" s="11">
        <v>1.5</v>
      </c>
      <c r="M20" s="11">
        <v>1</v>
      </c>
      <c r="N20" s="11">
        <v>2</v>
      </c>
      <c r="O20" s="11">
        <v>3</v>
      </c>
      <c r="P20" s="11">
        <v>18</v>
      </c>
      <c r="Q20" s="11">
        <f t="shared" si="1"/>
        <v>16.5</v>
      </c>
      <c r="R20" s="12">
        <f t="shared" si="2"/>
        <v>91.666666666666657</v>
      </c>
      <c r="S20" s="13" t="str">
        <f t="shared" si="3"/>
        <v>VIII</v>
      </c>
    </row>
    <row r="21" spans="1:19" ht="11.25" customHeight="1" x14ac:dyDescent="0.2">
      <c r="A21" s="10" t="s">
        <v>449</v>
      </c>
      <c r="B21" s="10">
        <f t="shared" si="0"/>
        <v>19</v>
      </c>
      <c r="C21" s="10" t="s">
        <v>170</v>
      </c>
      <c r="D21" s="10" t="s">
        <v>29</v>
      </c>
      <c r="E21" s="10" t="s">
        <v>137</v>
      </c>
      <c r="F21" s="10" t="s">
        <v>4</v>
      </c>
      <c r="G21" s="11">
        <v>1</v>
      </c>
      <c r="H21" s="11">
        <v>0</v>
      </c>
      <c r="I21" s="11">
        <v>3</v>
      </c>
      <c r="J21" s="11">
        <v>3</v>
      </c>
      <c r="K21" s="11">
        <v>1</v>
      </c>
      <c r="L21" s="11">
        <v>1.5</v>
      </c>
      <c r="M21" s="11">
        <v>1</v>
      </c>
      <c r="N21" s="11">
        <v>1.5</v>
      </c>
      <c r="O21" s="11">
        <v>1.5</v>
      </c>
      <c r="P21" s="11">
        <v>18</v>
      </c>
      <c r="Q21" s="11">
        <f t="shared" si="1"/>
        <v>13.5</v>
      </c>
      <c r="R21" s="12">
        <f t="shared" si="2"/>
        <v>75</v>
      </c>
      <c r="S21" s="13" t="str">
        <f t="shared" si="3"/>
        <v>VI</v>
      </c>
    </row>
    <row r="22" spans="1:19" ht="11.25" customHeight="1" x14ac:dyDescent="0.2">
      <c r="A22" s="10" t="s">
        <v>386</v>
      </c>
      <c r="B22" s="10">
        <f t="shared" si="0"/>
        <v>20</v>
      </c>
      <c r="C22" s="10" t="s">
        <v>170</v>
      </c>
      <c r="D22" s="10" t="s">
        <v>117</v>
      </c>
      <c r="E22" s="10" t="s">
        <v>387</v>
      </c>
      <c r="F22" s="10" t="s">
        <v>6</v>
      </c>
      <c r="G22" s="11">
        <v>1</v>
      </c>
      <c r="H22" s="11">
        <v>0</v>
      </c>
      <c r="I22" s="11">
        <v>1</v>
      </c>
      <c r="J22" s="11">
        <v>2.5</v>
      </c>
      <c r="K22" s="11">
        <v>1</v>
      </c>
      <c r="L22" s="11">
        <v>2</v>
      </c>
      <c r="M22" s="11">
        <v>1</v>
      </c>
      <c r="N22" s="11">
        <v>1</v>
      </c>
      <c r="O22" s="11">
        <v>3</v>
      </c>
      <c r="P22" s="11">
        <v>18</v>
      </c>
      <c r="Q22" s="11">
        <f t="shared" si="1"/>
        <v>12.5</v>
      </c>
      <c r="R22" s="12">
        <f t="shared" si="2"/>
        <v>69.444444444444443</v>
      </c>
      <c r="S22" s="13" t="str">
        <f t="shared" si="3"/>
        <v>V</v>
      </c>
    </row>
    <row r="23" spans="1:19" ht="11.25" customHeight="1" x14ac:dyDescent="0.2">
      <c r="A23" s="10" t="s">
        <v>181</v>
      </c>
      <c r="B23" s="10">
        <f t="shared" si="0"/>
        <v>21</v>
      </c>
      <c r="C23" s="10" t="s">
        <v>170</v>
      </c>
      <c r="D23" s="10" t="s">
        <v>158</v>
      </c>
      <c r="E23" s="10" t="s">
        <v>11</v>
      </c>
      <c r="F23" s="10" t="s">
        <v>6</v>
      </c>
      <c r="G23" s="11">
        <v>1</v>
      </c>
      <c r="H23" s="11">
        <v>1</v>
      </c>
      <c r="I23" s="11">
        <v>2</v>
      </c>
      <c r="J23" s="11">
        <v>2</v>
      </c>
      <c r="K23" s="11">
        <v>1</v>
      </c>
      <c r="L23" s="11">
        <v>1.5</v>
      </c>
      <c r="M23" s="11">
        <v>1</v>
      </c>
      <c r="N23" s="11">
        <v>0.8</v>
      </c>
      <c r="O23" s="11">
        <v>3</v>
      </c>
      <c r="P23" s="11">
        <v>18</v>
      </c>
      <c r="Q23" s="11">
        <f t="shared" si="1"/>
        <v>13.3</v>
      </c>
      <c r="R23" s="12">
        <f t="shared" si="2"/>
        <v>73.888888888888886</v>
      </c>
      <c r="S23" s="13" t="str">
        <f t="shared" si="3"/>
        <v>VI</v>
      </c>
    </row>
    <row r="24" spans="1:19" ht="11.25" customHeight="1" x14ac:dyDescent="0.2">
      <c r="A24" s="10" t="s">
        <v>182</v>
      </c>
      <c r="B24" s="10">
        <f t="shared" si="0"/>
        <v>22</v>
      </c>
      <c r="C24" s="10" t="s">
        <v>170</v>
      </c>
      <c r="D24" s="10" t="s">
        <v>183</v>
      </c>
      <c r="E24" s="10" t="s">
        <v>184</v>
      </c>
      <c r="F24" s="10" t="s">
        <v>4</v>
      </c>
      <c r="G24" s="11">
        <v>1</v>
      </c>
      <c r="H24" s="11">
        <v>0</v>
      </c>
      <c r="I24" s="11">
        <v>2</v>
      </c>
      <c r="J24" s="11">
        <v>3</v>
      </c>
      <c r="K24" s="11">
        <v>1</v>
      </c>
      <c r="L24" s="11">
        <v>2</v>
      </c>
      <c r="M24" s="11">
        <v>1</v>
      </c>
      <c r="N24" s="11">
        <v>1.5</v>
      </c>
      <c r="O24" s="11">
        <v>3</v>
      </c>
      <c r="P24" s="11">
        <v>18</v>
      </c>
      <c r="Q24" s="11">
        <f t="shared" si="1"/>
        <v>14.5</v>
      </c>
      <c r="R24" s="12">
        <f t="shared" si="2"/>
        <v>80.555555555555557</v>
      </c>
      <c r="S24" s="13" t="str">
        <f t="shared" si="3"/>
        <v>VII</v>
      </c>
    </row>
    <row r="25" spans="1:19" ht="11.25" customHeight="1" x14ac:dyDescent="0.2">
      <c r="A25" s="10" t="s">
        <v>171</v>
      </c>
      <c r="B25" s="10">
        <f t="shared" si="0"/>
        <v>23</v>
      </c>
      <c r="C25" s="10" t="s">
        <v>170</v>
      </c>
      <c r="D25" s="10" t="s">
        <v>149</v>
      </c>
      <c r="E25" s="10" t="s">
        <v>90</v>
      </c>
      <c r="F25" s="10" t="s">
        <v>6</v>
      </c>
      <c r="G25" s="11">
        <v>1</v>
      </c>
      <c r="H25" s="11">
        <v>1</v>
      </c>
      <c r="I25" s="11">
        <v>2</v>
      </c>
      <c r="J25" s="11">
        <v>0</v>
      </c>
      <c r="K25" s="11">
        <v>1</v>
      </c>
      <c r="L25" s="11">
        <v>1</v>
      </c>
      <c r="M25" s="11">
        <v>1</v>
      </c>
      <c r="N25" s="11">
        <v>0.5</v>
      </c>
      <c r="O25" s="11">
        <v>3</v>
      </c>
      <c r="P25" s="11">
        <v>18</v>
      </c>
      <c r="Q25" s="11">
        <f t="shared" si="1"/>
        <v>10.5</v>
      </c>
      <c r="R25" s="12">
        <f t="shared" si="2"/>
        <v>58.333333333333336</v>
      </c>
      <c r="S25" s="13" t="str">
        <f t="shared" si="3"/>
        <v>IV</v>
      </c>
    </row>
    <row r="26" spans="1:19" ht="11.25" customHeight="1" x14ac:dyDescent="0.2">
      <c r="A26" s="10" t="s">
        <v>461</v>
      </c>
      <c r="B26" s="10">
        <f t="shared" si="0"/>
        <v>24</v>
      </c>
      <c r="C26" s="10" t="s">
        <v>170</v>
      </c>
      <c r="D26" s="10" t="s">
        <v>433</v>
      </c>
      <c r="E26" s="10" t="s">
        <v>134</v>
      </c>
      <c r="F26" s="10" t="s">
        <v>450</v>
      </c>
      <c r="G26" s="11">
        <v>1</v>
      </c>
      <c r="H26" s="11">
        <v>1</v>
      </c>
      <c r="I26" s="11">
        <v>3</v>
      </c>
      <c r="J26" s="11">
        <v>3</v>
      </c>
      <c r="K26" s="11">
        <v>1</v>
      </c>
      <c r="L26" s="11">
        <v>2</v>
      </c>
      <c r="M26" s="11">
        <v>1</v>
      </c>
      <c r="N26" s="11">
        <v>2</v>
      </c>
      <c r="O26" s="11">
        <v>1.5</v>
      </c>
      <c r="P26" s="11">
        <v>18</v>
      </c>
      <c r="Q26" s="11">
        <f t="shared" si="1"/>
        <v>15.5</v>
      </c>
      <c r="R26" s="12">
        <f t="shared" si="2"/>
        <v>86.111111111111114</v>
      </c>
      <c r="S26" s="13" t="str">
        <f t="shared" si="3"/>
        <v>VII</v>
      </c>
    </row>
    <row r="27" spans="1:19" ht="11.25" customHeight="1" x14ac:dyDescent="0.2">
      <c r="A27" s="10" t="s">
        <v>202</v>
      </c>
      <c r="B27" s="10">
        <f t="shared" si="0"/>
        <v>25</v>
      </c>
      <c r="C27" s="10" t="s">
        <v>170</v>
      </c>
      <c r="D27" s="10" t="s">
        <v>111</v>
      </c>
      <c r="E27" s="10" t="s">
        <v>77</v>
      </c>
      <c r="F27" s="10" t="s">
        <v>6</v>
      </c>
      <c r="G27" s="11">
        <v>0</v>
      </c>
      <c r="H27" s="11">
        <v>1</v>
      </c>
      <c r="I27" s="11">
        <v>1</v>
      </c>
      <c r="J27" s="11">
        <v>2</v>
      </c>
      <c r="K27" s="11">
        <v>1</v>
      </c>
      <c r="L27" s="11">
        <v>2</v>
      </c>
      <c r="M27" s="11">
        <v>1</v>
      </c>
      <c r="N27" s="11">
        <v>2</v>
      </c>
      <c r="O27" s="11">
        <v>2</v>
      </c>
      <c r="P27" s="11">
        <v>18</v>
      </c>
      <c r="Q27" s="11">
        <f t="shared" si="1"/>
        <v>12</v>
      </c>
      <c r="R27" s="12">
        <f t="shared" si="2"/>
        <v>66.666666666666657</v>
      </c>
      <c r="S27" s="13" t="str">
        <f t="shared" si="3"/>
        <v>V</v>
      </c>
    </row>
    <row r="28" spans="1:19" ht="11.25" customHeight="1" x14ac:dyDescent="0.2">
      <c r="A28" s="10" t="s">
        <v>186</v>
      </c>
      <c r="B28" s="10">
        <f t="shared" si="0"/>
        <v>26</v>
      </c>
      <c r="C28" s="10" t="s">
        <v>170</v>
      </c>
      <c r="D28" s="10" t="s">
        <v>187</v>
      </c>
      <c r="E28" s="10" t="s">
        <v>188</v>
      </c>
      <c r="F28" s="10" t="s">
        <v>4</v>
      </c>
      <c r="G28" s="11">
        <v>1</v>
      </c>
      <c r="H28" s="11">
        <v>0</v>
      </c>
      <c r="I28" s="11">
        <v>1</v>
      </c>
      <c r="J28" s="11">
        <v>0</v>
      </c>
      <c r="K28" s="11">
        <v>1</v>
      </c>
      <c r="L28" s="11">
        <v>2</v>
      </c>
      <c r="M28" s="11">
        <v>1</v>
      </c>
      <c r="N28" s="11">
        <v>1</v>
      </c>
      <c r="O28" s="11">
        <v>3</v>
      </c>
      <c r="P28" s="11">
        <v>18</v>
      </c>
      <c r="Q28" s="11">
        <f t="shared" si="1"/>
        <v>10</v>
      </c>
      <c r="R28" s="12">
        <f t="shared" si="2"/>
        <v>55.555555555555557</v>
      </c>
      <c r="S28" s="13" t="str">
        <f t="shared" si="3"/>
        <v>IV</v>
      </c>
    </row>
    <row r="29" spans="1:19" ht="11.25" customHeight="1" x14ac:dyDescent="0.2">
      <c r="A29" s="10" t="s">
        <v>201</v>
      </c>
      <c r="B29" s="10">
        <f t="shared" si="0"/>
        <v>27</v>
      </c>
      <c r="C29" s="10" t="s">
        <v>170</v>
      </c>
      <c r="D29" s="10" t="s">
        <v>59</v>
      </c>
      <c r="E29" s="10" t="s">
        <v>188</v>
      </c>
      <c r="F29" s="10" t="s">
        <v>4</v>
      </c>
      <c r="G29" s="11">
        <v>1</v>
      </c>
      <c r="H29" s="11">
        <v>0</v>
      </c>
      <c r="I29" s="11">
        <v>1</v>
      </c>
      <c r="J29" s="11">
        <v>3</v>
      </c>
      <c r="K29" s="11">
        <v>1</v>
      </c>
      <c r="L29" s="11">
        <v>2</v>
      </c>
      <c r="M29" s="11">
        <v>1</v>
      </c>
      <c r="N29" s="11">
        <v>2</v>
      </c>
      <c r="O29" s="11">
        <v>2</v>
      </c>
      <c r="P29" s="11">
        <v>18</v>
      </c>
      <c r="Q29" s="11">
        <f t="shared" si="1"/>
        <v>13</v>
      </c>
      <c r="R29" s="12">
        <f t="shared" si="2"/>
        <v>72.222222222222214</v>
      </c>
      <c r="S29" s="13" t="str">
        <f t="shared" si="3"/>
        <v>VI</v>
      </c>
    </row>
    <row r="30" spans="1:19" ht="11.25" customHeight="1" x14ac:dyDescent="0.2">
      <c r="A30" s="10" t="s">
        <v>189</v>
      </c>
      <c r="B30" s="10">
        <f t="shared" si="0"/>
        <v>28</v>
      </c>
      <c r="C30" s="10" t="s">
        <v>170</v>
      </c>
      <c r="D30" s="10" t="s">
        <v>190</v>
      </c>
      <c r="E30" s="10" t="s">
        <v>150</v>
      </c>
      <c r="F30" s="10" t="s">
        <v>4</v>
      </c>
      <c r="G30" s="11">
        <v>1</v>
      </c>
      <c r="H30" s="11">
        <v>0</v>
      </c>
      <c r="I30" s="11">
        <v>2</v>
      </c>
      <c r="J30" s="11">
        <v>3</v>
      </c>
      <c r="K30" s="11">
        <v>1</v>
      </c>
      <c r="L30" s="11">
        <v>1.5</v>
      </c>
      <c r="M30" s="11">
        <v>1</v>
      </c>
      <c r="N30" s="11">
        <v>1</v>
      </c>
      <c r="O30" s="11">
        <v>1.5</v>
      </c>
      <c r="P30" s="11">
        <v>18</v>
      </c>
      <c r="Q30" s="11">
        <f t="shared" si="1"/>
        <v>12</v>
      </c>
      <c r="R30" s="12">
        <f t="shared" si="2"/>
        <v>66.666666666666657</v>
      </c>
      <c r="S30" s="13" t="str">
        <f t="shared" si="3"/>
        <v>V</v>
      </c>
    </row>
    <row r="31" spans="1:19" ht="11.25" customHeight="1" x14ac:dyDescent="0.2">
      <c r="A31" s="10" t="s">
        <v>191</v>
      </c>
      <c r="B31" s="10">
        <f t="shared" si="0"/>
        <v>29</v>
      </c>
      <c r="C31" s="10" t="s">
        <v>170</v>
      </c>
      <c r="D31" s="10" t="s">
        <v>192</v>
      </c>
      <c r="E31" s="10" t="s">
        <v>93</v>
      </c>
      <c r="F31" s="10" t="s">
        <v>4</v>
      </c>
      <c r="G31" s="11">
        <v>1</v>
      </c>
      <c r="H31" s="11">
        <v>0</v>
      </c>
      <c r="I31" s="11">
        <v>3</v>
      </c>
      <c r="J31" s="11">
        <v>2</v>
      </c>
      <c r="K31" s="11">
        <v>1</v>
      </c>
      <c r="L31" s="11">
        <v>2</v>
      </c>
      <c r="M31" s="11">
        <v>1</v>
      </c>
      <c r="N31" s="11">
        <v>2</v>
      </c>
      <c r="O31" s="11">
        <v>3</v>
      </c>
      <c r="P31" s="11">
        <v>18</v>
      </c>
      <c r="Q31" s="11">
        <f t="shared" si="1"/>
        <v>15</v>
      </c>
      <c r="R31" s="12">
        <f t="shared" si="2"/>
        <v>83.333333333333343</v>
      </c>
      <c r="S31" s="13" t="str">
        <f t="shared" si="3"/>
        <v>VII</v>
      </c>
    </row>
    <row r="32" spans="1:19" ht="11.25" customHeight="1" x14ac:dyDescent="0.2">
      <c r="A32" s="10" t="s">
        <v>193</v>
      </c>
      <c r="B32" s="10">
        <f t="shared" si="0"/>
        <v>30</v>
      </c>
      <c r="C32" s="10" t="s">
        <v>170</v>
      </c>
      <c r="D32" s="10" t="s">
        <v>194</v>
      </c>
      <c r="E32" s="10" t="s">
        <v>5</v>
      </c>
      <c r="F32" s="10" t="s">
        <v>4</v>
      </c>
      <c r="G32" s="11">
        <v>1</v>
      </c>
      <c r="H32" s="11">
        <v>0</v>
      </c>
      <c r="I32" s="11">
        <v>0</v>
      </c>
      <c r="J32" s="11">
        <v>3</v>
      </c>
      <c r="K32" s="11">
        <v>1</v>
      </c>
      <c r="L32" s="11">
        <v>2</v>
      </c>
      <c r="M32" s="11">
        <v>1</v>
      </c>
      <c r="N32" s="11">
        <v>2</v>
      </c>
      <c r="O32" s="11">
        <v>2.5</v>
      </c>
      <c r="P32" s="11">
        <v>18</v>
      </c>
      <c r="Q32" s="11">
        <f t="shared" si="1"/>
        <v>12.5</v>
      </c>
      <c r="R32" s="12">
        <f t="shared" si="2"/>
        <v>69.444444444444443</v>
      </c>
      <c r="S32" s="13" t="str">
        <f t="shared" si="3"/>
        <v>V</v>
      </c>
    </row>
    <row r="33" spans="1:19" ht="11.25" customHeight="1" x14ac:dyDescent="0.2">
      <c r="A33" s="10" t="s">
        <v>447</v>
      </c>
      <c r="B33" s="10">
        <f t="shared" si="0"/>
        <v>31</v>
      </c>
      <c r="C33" s="10" t="s">
        <v>170</v>
      </c>
      <c r="D33" s="10" t="s">
        <v>448</v>
      </c>
      <c r="E33" s="10" t="s">
        <v>5</v>
      </c>
      <c r="F33" s="10" t="s">
        <v>4</v>
      </c>
      <c r="G33" s="11">
        <v>1</v>
      </c>
      <c r="H33" s="11">
        <v>0</v>
      </c>
      <c r="I33" s="11">
        <v>2</v>
      </c>
      <c r="J33" s="11">
        <v>3</v>
      </c>
      <c r="K33" s="11">
        <v>1</v>
      </c>
      <c r="L33" s="11">
        <v>2</v>
      </c>
      <c r="M33" s="11">
        <v>1</v>
      </c>
      <c r="N33" s="11">
        <v>1</v>
      </c>
      <c r="O33" s="11">
        <v>1</v>
      </c>
      <c r="P33" s="11">
        <v>18</v>
      </c>
      <c r="Q33" s="11">
        <f t="shared" si="1"/>
        <v>12</v>
      </c>
      <c r="R33" s="12">
        <f t="shared" si="2"/>
        <v>66.666666666666657</v>
      </c>
      <c r="S33" s="13" t="str">
        <f t="shared" si="3"/>
        <v>V</v>
      </c>
    </row>
    <row r="34" spans="1:19" ht="11.25" customHeight="1" x14ac:dyDescent="0.2">
      <c r="A34" s="10" t="s">
        <v>451</v>
      </c>
      <c r="B34" s="10">
        <f t="shared" si="0"/>
        <v>32</v>
      </c>
      <c r="C34" s="10" t="s">
        <v>170</v>
      </c>
      <c r="D34" s="10" t="s">
        <v>113</v>
      </c>
      <c r="E34" s="10" t="s">
        <v>5</v>
      </c>
      <c r="F34" s="10" t="s">
        <v>4</v>
      </c>
      <c r="G34" s="11">
        <v>0</v>
      </c>
      <c r="H34" s="11">
        <v>1</v>
      </c>
      <c r="I34" s="11">
        <v>0</v>
      </c>
      <c r="J34" s="11">
        <v>0</v>
      </c>
      <c r="K34" s="11">
        <v>1</v>
      </c>
      <c r="L34" s="11">
        <v>1.5</v>
      </c>
      <c r="M34" s="11">
        <v>1</v>
      </c>
      <c r="N34" s="11">
        <v>0.5</v>
      </c>
      <c r="O34" s="11">
        <v>1.5</v>
      </c>
      <c r="P34" s="11">
        <v>18</v>
      </c>
      <c r="Q34" s="11">
        <f t="shared" si="1"/>
        <v>6.5</v>
      </c>
      <c r="R34" s="12">
        <f t="shared" si="2"/>
        <v>36.111111111111107</v>
      </c>
      <c r="S34" s="13" t="str">
        <f t="shared" si="3"/>
        <v>II</v>
      </c>
    </row>
    <row r="35" spans="1:19" ht="11.25" customHeight="1" x14ac:dyDescent="0.2">
      <c r="A35" s="10" t="s">
        <v>195</v>
      </c>
      <c r="B35" s="10">
        <f t="shared" si="0"/>
        <v>33</v>
      </c>
      <c r="C35" s="10" t="s">
        <v>170</v>
      </c>
      <c r="D35" s="10" t="s">
        <v>127</v>
      </c>
      <c r="E35" s="10" t="s">
        <v>92</v>
      </c>
      <c r="F35" s="10" t="s">
        <v>4</v>
      </c>
      <c r="G35" s="11">
        <v>0</v>
      </c>
      <c r="H35" s="11">
        <v>0</v>
      </c>
      <c r="I35" s="11">
        <v>3</v>
      </c>
      <c r="J35" s="11">
        <v>3</v>
      </c>
      <c r="K35" s="11">
        <v>1</v>
      </c>
      <c r="L35" s="11">
        <v>2</v>
      </c>
      <c r="M35" s="11">
        <v>1</v>
      </c>
      <c r="N35" s="11">
        <v>2</v>
      </c>
      <c r="O35" s="11">
        <v>2</v>
      </c>
      <c r="P35" s="11">
        <v>18</v>
      </c>
      <c r="Q35" s="11">
        <f t="shared" si="1"/>
        <v>14</v>
      </c>
      <c r="R35" s="12">
        <f t="shared" si="2"/>
        <v>77.777777777777786</v>
      </c>
      <c r="S35" s="13" t="str">
        <f t="shared" si="3"/>
        <v>VI</v>
      </c>
    </row>
    <row r="36" spans="1:19" ht="11.25" customHeight="1" x14ac:dyDescent="0.2">
      <c r="A36" s="10" t="s">
        <v>196</v>
      </c>
      <c r="B36" s="10">
        <f t="shared" si="0"/>
        <v>34</v>
      </c>
      <c r="C36" s="10" t="s">
        <v>170</v>
      </c>
      <c r="D36" s="10" t="s">
        <v>197</v>
      </c>
      <c r="E36" s="10" t="s">
        <v>105</v>
      </c>
      <c r="F36" s="10" t="s">
        <v>6</v>
      </c>
      <c r="G36" s="11">
        <v>1</v>
      </c>
      <c r="H36" s="11">
        <v>0</v>
      </c>
      <c r="I36" s="11">
        <v>0</v>
      </c>
      <c r="J36" s="11">
        <v>2</v>
      </c>
      <c r="K36" s="11">
        <v>1</v>
      </c>
      <c r="L36" s="11">
        <v>2</v>
      </c>
      <c r="M36" s="11">
        <v>1</v>
      </c>
      <c r="N36" s="11">
        <v>1.5</v>
      </c>
      <c r="O36" s="11">
        <v>3</v>
      </c>
      <c r="P36" s="11">
        <v>18</v>
      </c>
      <c r="Q36" s="11">
        <f t="shared" si="1"/>
        <v>11.5</v>
      </c>
      <c r="R36" s="12">
        <f t="shared" si="2"/>
        <v>63.888888888888886</v>
      </c>
      <c r="S36" s="13" t="str">
        <f t="shared" si="3"/>
        <v>V</v>
      </c>
    </row>
    <row r="37" spans="1:19" ht="11.25" customHeight="1" x14ac:dyDescent="0.2">
      <c r="A37" s="10" t="s">
        <v>223</v>
      </c>
      <c r="B37" s="10">
        <f t="shared" si="0"/>
        <v>35</v>
      </c>
      <c r="C37" s="10" t="s">
        <v>170</v>
      </c>
      <c r="D37" s="10" t="s">
        <v>88</v>
      </c>
      <c r="E37" s="10" t="s">
        <v>224</v>
      </c>
      <c r="F37" s="10" t="s">
        <v>4</v>
      </c>
      <c r="G37" s="11">
        <v>1</v>
      </c>
      <c r="H37" s="11">
        <v>1</v>
      </c>
      <c r="I37" s="11">
        <v>0</v>
      </c>
      <c r="J37" s="11">
        <v>3</v>
      </c>
      <c r="K37" s="11">
        <v>1</v>
      </c>
      <c r="L37" s="11">
        <v>2</v>
      </c>
      <c r="M37" s="11">
        <v>1</v>
      </c>
      <c r="N37" s="11">
        <v>2</v>
      </c>
      <c r="O37" s="11">
        <v>3</v>
      </c>
      <c r="P37" s="11">
        <v>18</v>
      </c>
      <c r="Q37" s="11">
        <f t="shared" si="1"/>
        <v>14</v>
      </c>
      <c r="R37" s="12">
        <f t="shared" si="2"/>
        <v>77.777777777777786</v>
      </c>
      <c r="S37" s="13" t="str">
        <f t="shared" si="3"/>
        <v>VI</v>
      </c>
    </row>
    <row r="38" spans="1:19" ht="11.25" customHeight="1" x14ac:dyDescent="0.2">
      <c r="A38" s="10" t="s">
        <v>185</v>
      </c>
      <c r="B38" s="10">
        <f t="shared" si="0"/>
        <v>36</v>
      </c>
      <c r="C38" s="10" t="s">
        <v>170</v>
      </c>
      <c r="D38" s="10" t="s">
        <v>80</v>
      </c>
      <c r="E38" s="10" t="s">
        <v>58</v>
      </c>
      <c r="F38" s="10" t="s">
        <v>4</v>
      </c>
      <c r="G38" s="11">
        <v>1</v>
      </c>
      <c r="H38" s="11">
        <v>0</v>
      </c>
      <c r="I38" s="11">
        <v>2</v>
      </c>
      <c r="J38" s="11">
        <v>3</v>
      </c>
      <c r="K38" s="11">
        <v>1</v>
      </c>
      <c r="L38" s="11">
        <v>2</v>
      </c>
      <c r="M38" s="11">
        <v>1</v>
      </c>
      <c r="N38" s="11">
        <v>2</v>
      </c>
      <c r="O38" s="11">
        <v>1.5</v>
      </c>
      <c r="P38" s="11">
        <v>18</v>
      </c>
      <c r="Q38" s="11">
        <f t="shared" si="1"/>
        <v>13.5</v>
      </c>
      <c r="R38" s="12">
        <f t="shared" si="2"/>
        <v>75</v>
      </c>
      <c r="S38" s="13" t="str">
        <f t="shared" si="3"/>
        <v>VI</v>
      </c>
    </row>
    <row r="39" spans="1:19" ht="11.25" customHeight="1" x14ac:dyDescent="0.2">
      <c r="A39" s="10" t="s">
        <v>255</v>
      </c>
      <c r="B39" s="10">
        <f t="shared" si="0"/>
        <v>37</v>
      </c>
      <c r="C39" s="10" t="s">
        <v>170</v>
      </c>
      <c r="D39" s="10" t="s">
        <v>49</v>
      </c>
      <c r="E39" s="10" t="s">
        <v>256</v>
      </c>
      <c r="F39" s="10" t="s">
        <v>4</v>
      </c>
      <c r="G39" s="11">
        <v>1</v>
      </c>
      <c r="H39" s="11">
        <v>1</v>
      </c>
      <c r="I39" s="11">
        <v>2</v>
      </c>
      <c r="J39" s="11">
        <v>3</v>
      </c>
      <c r="K39" s="11">
        <v>1</v>
      </c>
      <c r="L39" s="11">
        <v>2</v>
      </c>
      <c r="M39" s="11">
        <v>1</v>
      </c>
      <c r="N39" s="11">
        <v>1</v>
      </c>
      <c r="O39" s="11">
        <v>3</v>
      </c>
      <c r="P39" s="11">
        <v>18</v>
      </c>
      <c r="Q39" s="11">
        <f t="shared" si="1"/>
        <v>15</v>
      </c>
      <c r="R39" s="12">
        <f t="shared" si="2"/>
        <v>83.333333333333343</v>
      </c>
      <c r="S39" s="13" t="str">
        <f t="shared" si="3"/>
        <v>VII</v>
      </c>
    </row>
    <row r="40" spans="1:19" ht="11.25" customHeight="1" x14ac:dyDescent="0.2">
      <c r="A40" s="10" t="s">
        <v>243</v>
      </c>
      <c r="B40" s="10">
        <f t="shared" si="0"/>
        <v>38</v>
      </c>
      <c r="C40" s="10" t="s">
        <v>170</v>
      </c>
      <c r="D40" s="10" t="s">
        <v>80</v>
      </c>
      <c r="E40" s="10" t="s">
        <v>244</v>
      </c>
      <c r="F40" s="10" t="s">
        <v>4</v>
      </c>
      <c r="G40" s="11">
        <v>1</v>
      </c>
      <c r="H40" s="11">
        <v>0</v>
      </c>
      <c r="I40" s="11">
        <v>2</v>
      </c>
      <c r="J40" s="11">
        <v>3</v>
      </c>
      <c r="K40" s="11">
        <v>1</v>
      </c>
      <c r="L40" s="11">
        <v>2</v>
      </c>
      <c r="M40" s="11">
        <v>1</v>
      </c>
      <c r="N40" s="11">
        <v>1</v>
      </c>
      <c r="O40" s="11">
        <v>3</v>
      </c>
      <c r="P40" s="11">
        <v>18</v>
      </c>
      <c r="Q40" s="11">
        <f t="shared" si="1"/>
        <v>14</v>
      </c>
      <c r="R40" s="12">
        <f t="shared" si="2"/>
        <v>77.777777777777786</v>
      </c>
      <c r="S40" s="13" t="str">
        <f t="shared" si="3"/>
        <v>VI</v>
      </c>
    </row>
    <row r="41" spans="1:19" ht="11.25" customHeight="1" x14ac:dyDescent="0.2">
      <c r="A41" s="10" t="s">
        <v>245</v>
      </c>
      <c r="B41" s="10">
        <f t="shared" si="0"/>
        <v>39</v>
      </c>
      <c r="C41" s="10" t="s">
        <v>170</v>
      </c>
      <c r="D41" s="10" t="s">
        <v>52</v>
      </c>
      <c r="E41" s="10" t="s">
        <v>246</v>
      </c>
      <c r="F41" s="10" t="s">
        <v>6</v>
      </c>
      <c r="G41" s="11">
        <v>1</v>
      </c>
      <c r="H41" s="11">
        <v>0</v>
      </c>
      <c r="I41" s="11">
        <v>2</v>
      </c>
      <c r="J41" s="11">
        <v>3</v>
      </c>
      <c r="K41" s="11">
        <v>1</v>
      </c>
      <c r="L41" s="11">
        <v>2</v>
      </c>
      <c r="M41" s="11">
        <v>1</v>
      </c>
      <c r="N41" s="11">
        <v>1.5</v>
      </c>
      <c r="O41" s="11">
        <v>3</v>
      </c>
      <c r="P41" s="11">
        <v>18</v>
      </c>
      <c r="Q41" s="11">
        <f t="shared" si="1"/>
        <v>14.5</v>
      </c>
      <c r="R41" s="12">
        <f t="shared" si="2"/>
        <v>80.555555555555557</v>
      </c>
      <c r="S41" s="13" t="str">
        <f t="shared" si="3"/>
        <v>VII</v>
      </c>
    </row>
    <row r="42" spans="1:19" ht="11.25" customHeight="1" x14ac:dyDescent="0.2">
      <c r="A42" s="10" t="s">
        <v>247</v>
      </c>
      <c r="B42" s="10">
        <f t="shared" si="0"/>
        <v>40</v>
      </c>
      <c r="C42" s="10" t="s">
        <v>170</v>
      </c>
      <c r="D42" s="10" t="s">
        <v>248</v>
      </c>
      <c r="E42" s="10" t="s">
        <v>249</v>
      </c>
      <c r="F42" s="10" t="s">
        <v>4</v>
      </c>
      <c r="G42" s="11">
        <v>1</v>
      </c>
      <c r="H42" s="11">
        <v>0</v>
      </c>
      <c r="I42" s="11">
        <v>0</v>
      </c>
      <c r="J42" s="11">
        <v>2</v>
      </c>
      <c r="K42" s="11">
        <v>1</v>
      </c>
      <c r="L42" s="11">
        <v>2</v>
      </c>
      <c r="M42" s="11">
        <v>1</v>
      </c>
      <c r="N42" s="11">
        <v>1</v>
      </c>
      <c r="O42" s="11">
        <v>2.5</v>
      </c>
      <c r="P42" s="11">
        <v>18</v>
      </c>
      <c r="Q42" s="11">
        <f t="shared" si="1"/>
        <v>10.5</v>
      </c>
      <c r="R42" s="12">
        <f t="shared" si="2"/>
        <v>58.333333333333336</v>
      </c>
      <c r="S42" s="13" t="str">
        <f t="shared" si="3"/>
        <v>IV</v>
      </c>
    </row>
    <row r="43" spans="1:19" ht="11.25" customHeight="1" x14ac:dyDescent="0.2">
      <c r="A43" s="10" t="s">
        <v>250</v>
      </c>
      <c r="B43" s="10">
        <f t="shared" si="0"/>
        <v>41</v>
      </c>
      <c r="C43" s="10" t="s">
        <v>170</v>
      </c>
      <c r="D43" s="10" t="s">
        <v>8</v>
      </c>
      <c r="E43" s="10" t="s">
        <v>251</v>
      </c>
      <c r="F43" s="10" t="s">
        <v>4</v>
      </c>
      <c r="G43" s="11">
        <v>1</v>
      </c>
      <c r="H43" s="11">
        <v>1</v>
      </c>
      <c r="I43" s="11">
        <v>2</v>
      </c>
      <c r="J43" s="11">
        <v>3</v>
      </c>
      <c r="K43" s="11">
        <v>1</v>
      </c>
      <c r="L43" s="11">
        <v>2</v>
      </c>
      <c r="M43" s="11">
        <v>1</v>
      </c>
      <c r="N43" s="11">
        <v>2</v>
      </c>
      <c r="O43" s="11">
        <v>2.5</v>
      </c>
      <c r="P43" s="11">
        <v>18</v>
      </c>
      <c r="Q43" s="11">
        <f t="shared" si="1"/>
        <v>15.5</v>
      </c>
      <c r="R43" s="12">
        <f t="shared" si="2"/>
        <v>86.111111111111114</v>
      </c>
      <c r="S43" s="13" t="str">
        <f t="shared" si="3"/>
        <v>VII</v>
      </c>
    </row>
    <row r="44" spans="1:19" ht="11.25" customHeight="1" x14ac:dyDescent="0.2">
      <c r="A44" s="10" t="s">
        <v>443</v>
      </c>
      <c r="B44" s="10">
        <f t="shared" si="0"/>
        <v>42</v>
      </c>
      <c r="C44" s="10" t="s">
        <v>170</v>
      </c>
      <c r="D44" s="10" t="s">
        <v>444</v>
      </c>
      <c r="E44" s="10" t="s">
        <v>445</v>
      </c>
      <c r="F44" s="10" t="s">
        <v>4</v>
      </c>
      <c r="G44" s="11">
        <v>1</v>
      </c>
      <c r="H44" s="11">
        <v>1</v>
      </c>
      <c r="I44" s="11">
        <v>3</v>
      </c>
      <c r="J44" s="11">
        <v>2</v>
      </c>
      <c r="K44" s="11">
        <v>1</v>
      </c>
      <c r="L44" s="11">
        <v>2</v>
      </c>
      <c r="M44" s="11">
        <v>1</v>
      </c>
      <c r="N44" s="11">
        <v>1</v>
      </c>
      <c r="O44" s="11">
        <v>3</v>
      </c>
      <c r="P44" s="11">
        <v>18</v>
      </c>
      <c r="Q44" s="11">
        <f t="shared" si="1"/>
        <v>15</v>
      </c>
      <c r="R44" s="12">
        <f t="shared" si="2"/>
        <v>83.333333333333343</v>
      </c>
      <c r="S44" s="13" t="str">
        <f t="shared" si="3"/>
        <v>VII</v>
      </c>
    </row>
    <row r="45" spans="1:19" ht="10.5" customHeight="1" x14ac:dyDescent="0.2">
      <c r="A45" s="10" t="s">
        <v>254</v>
      </c>
      <c r="B45" s="10">
        <f t="shared" si="0"/>
        <v>43</v>
      </c>
      <c r="C45" s="10" t="s">
        <v>170</v>
      </c>
      <c r="D45" s="10" t="s">
        <v>161</v>
      </c>
      <c r="E45" s="10" t="s">
        <v>157</v>
      </c>
      <c r="F45" s="10" t="s">
        <v>4</v>
      </c>
      <c r="G45" s="11">
        <v>1</v>
      </c>
      <c r="H45" s="11">
        <v>1</v>
      </c>
      <c r="I45" s="11">
        <v>1</v>
      </c>
      <c r="J45" s="11">
        <v>3</v>
      </c>
      <c r="K45" s="11">
        <v>1</v>
      </c>
      <c r="L45" s="11">
        <v>2</v>
      </c>
      <c r="M45" s="11">
        <v>1</v>
      </c>
      <c r="N45" s="11">
        <v>1.5</v>
      </c>
      <c r="O45" s="11">
        <v>2</v>
      </c>
      <c r="P45" s="11">
        <v>18</v>
      </c>
      <c r="Q45" s="11">
        <f t="shared" si="1"/>
        <v>13.5</v>
      </c>
      <c r="R45" s="12">
        <f t="shared" si="2"/>
        <v>75</v>
      </c>
      <c r="S45" s="13" t="str">
        <f t="shared" si="3"/>
        <v>VI</v>
      </c>
    </row>
    <row r="46" spans="1:19" ht="11.25" customHeight="1" x14ac:dyDescent="0.2">
      <c r="A46" s="10" t="s">
        <v>416</v>
      </c>
      <c r="B46" s="10">
        <f t="shared" si="0"/>
        <v>44</v>
      </c>
      <c r="C46" s="10" t="s">
        <v>170</v>
      </c>
      <c r="D46" s="10" t="s">
        <v>41</v>
      </c>
      <c r="E46" s="10" t="s">
        <v>417</v>
      </c>
      <c r="F46" s="10" t="s">
        <v>6</v>
      </c>
      <c r="G46" s="11">
        <v>0</v>
      </c>
      <c r="H46" s="11">
        <v>1</v>
      </c>
      <c r="I46" s="11">
        <v>2</v>
      </c>
      <c r="J46" s="11">
        <v>3</v>
      </c>
      <c r="K46" s="11">
        <v>1</v>
      </c>
      <c r="L46" s="11">
        <v>2</v>
      </c>
      <c r="M46" s="11">
        <v>1</v>
      </c>
      <c r="N46" s="11">
        <v>1.5</v>
      </c>
      <c r="O46" s="11">
        <v>1.5</v>
      </c>
      <c r="P46" s="11">
        <v>18</v>
      </c>
      <c r="Q46" s="11">
        <f t="shared" si="1"/>
        <v>13</v>
      </c>
      <c r="R46" s="12">
        <f t="shared" si="2"/>
        <v>72.222222222222214</v>
      </c>
      <c r="S46" s="13" t="str">
        <f t="shared" si="3"/>
        <v>VI</v>
      </c>
    </row>
    <row r="47" spans="1:19" ht="11.25" customHeight="1" x14ac:dyDescent="0.2">
      <c r="A47" s="10" t="s">
        <v>258</v>
      </c>
      <c r="B47" s="10">
        <f t="shared" si="0"/>
        <v>45</v>
      </c>
      <c r="C47" s="10" t="s">
        <v>170</v>
      </c>
      <c r="D47" s="10" t="s">
        <v>53</v>
      </c>
      <c r="E47" s="10" t="s">
        <v>132</v>
      </c>
      <c r="F47" s="10" t="s">
        <v>6</v>
      </c>
      <c r="G47" s="11">
        <v>1</v>
      </c>
      <c r="H47" s="11">
        <v>1</v>
      </c>
      <c r="I47" s="11">
        <v>0</v>
      </c>
      <c r="J47" s="11">
        <v>1</v>
      </c>
      <c r="K47" s="11">
        <v>1</v>
      </c>
      <c r="L47" s="11">
        <v>2</v>
      </c>
      <c r="M47" s="11">
        <v>1</v>
      </c>
      <c r="N47" s="11">
        <v>1.5</v>
      </c>
      <c r="O47" s="11">
        <v>1.5</v>
      </c>
      <c r="P47" s="11">
        <v>18</v>
      </c>
      <c r="Q47" s="11">
        <f t="shared" si="1"/>
        <v>10</v>
      </c>
      <c r="R47" s="12">
        <f t="shared" si="2"/>
        <v>55.555555555555557</v>
      </c>
      <c r="S47" s="13" t="str">
        <f t="shared" si="3"/>
        <v>IV</v>
      </c>
    </row>
    <row r="48" spans="1:19" ht="11.25" customHeight="1" x14ac:dyDescent="0.2">
      <c r="A48" s="10" t="s">
        <v>257</v>
      </c>
      <c r="B48" s="10">
        <f t="shared" si="0"/>
        <v>46</v>
      </c>
      <c r="C48" s="10" t="s">
        <v>170</v>
      </c>
      <c r="D48" s="10" t="s">
        <v>7</v>
      </c>
      <c r="E48" s="10" t="s">
        <v>67</v>
      </c>
      <c r="F48" s="10" t="s">
        <v>6</v>
      </c>
      <c r="G48" s="11">
        <v>0</v>
      </c>
      <c r="H48" s="11">
        <v>0</v>
      </c>
      <c r="I48" s="11">
        <v>3</v>
      </c>
      <c r="J48" s="11">
        <v>3</v>
      </c>
      <c r="K48" s="11">
        <v>1</v>
      </c>
      <c r="L48" s="11">
        <v>2</v>
      </c>
      <c r="M48" s="11">
        <v>1</v>
      </c>
      <c r="N48" s="11">
        <v>1.6</v>
      </c>
      <c r="O48" s="11">
        <v>1</v>
      </c>
      <c r="P48" s="11">
        <v>18</v>
      </c>
      <c r="Q48" s="11">
        <f t="shared" si="1"/>
        <v>12.6</v>
      </c>
      <c r="R48" s="12">
        <f t="shared" si="2"/>
        <v>70</v>
      </c>
      <c r="S48" s="13" t="str">
        <f t="shared" si="3"/>
        <v>VI</v>
      </c>
    </row>
    <row r="49" spans="1:19" ht="11.25" customHeight="1" x14ac:dyDescent="0.2">
      <c r="A49" s="10" t="s">
        <v>259</v>
      </c>
      <c r="B49" s="10">
        <f t="shared" si="0"/>
        <v>47</v>
      </c>
      <c r="C49" s="10" t="s">
        <v>170</v>
      </c>
      <c r="D49" s="10" t="s">
        <v>29</v>
      </c>
      <c r="E49" s="10" t="s">
        <v>136</v>
      </c>
      <c r="F49" s="10" t="s">
        <v>6</v>
      </c>
      <c r="G49" s="11">
        <v>0</v>
      </c>
      <c r="H49" s="11">
        <v>0</v>
      </c>
      <c r="I49" s="11">
        <v>0</v>
      </c>
      <c r="J49" s="11">
        <v>3</v>
      </c>
      <c r="K49" s="11">
        <v>1</v>
      </c>
      <c r="L49" s="11">
        <v>2</v>
      </c>
      <c r="M49" s="11">
        <v>1</v>
      </c>
      <c r="N49" s="11">
        <v>2</v>
      </c>
      <c r="O49" s="11">
        <v>1.5</v>
      </c>
      <c r="P49" s="11">
        <v>18</v>
      </c>
      <c r="Q49" s="11">
        <f t="shared" si="1"/>
        <v>10.5</v>
      </c>
      <c r="R49" s="12">
        <f t="shared" si="2"/>
        <v>58.333333333333336</v>
      </c>
      <c r="S49" s="13" t="str">
        <f t="shared" si="3"/>
        <v>IV</v>
      </c>
    </row>
    <row r="50" spans="1:19" ht="11.25" customHeight="1" x14ac:dyDescent="0.2">
      <c r="A50" s="10" t="s">
        <v>260</v>
      </c>
      <c r="B50" s="10">
        <f t="shared" si="0"/>
        <v>48</v>
      </c>
      <c r="C50" s="10" t="s">
        <v>170</v>
      </c>
      <c r="D50" s="10" t="s">
        <v>131</v>
      </c>
      <c r="E50" s="10" t="s">
        <v>120</v>
      </c>
      <c r="F50" s="10" t="s">
        <v>4</v>
      </c>
      <c r="G50" s="11">
        <v>1</v>
      </c>
      <c r="H50" s="11">
        <v>0</v>
      </c>
      <c r="I50" s="11">
        <v>3</v>
      </c>
      <c r="J50" s="11">
        <v>3</v>
      </c>
      <c r="K50" s="11">
        <v>1</v>
      </c>
      <c r="L50" s="11">
        <v>2</v>
      </c>
      <c r="M50" s="11">
        <v>1</v>
      </c>
      <c r="N50" s="11">
        <v>2</v>
      </c>
      <c r="O50" s="11">
        <v>2</v>
      </c>
      <c r="P50" s="11">
        <v>18</v>
      </c>
      <c r="Q50" s="11">
        <f t="shared" si="1"/>
        <v>15</v>
      </c>
      <c r="R50" s="12">
        <f t="shared" si="2"/>
        <v>83.333333333333343</v>
      </c>
      <c r="S50" s="13" t="str">
        <f t="shared" si="3"/>
        <v>VII</v>
      </c>
    </row>
    <row r="51" spans="1:19" ht="11.25" customHeight="1" x14ac:dyDescent="0.2">
      <c r="A51" s="10" t="s">
        <v>235</v>
      </c>
      <c r="B51" s="10">
        <f t="shared" si="0"/>
        <v>49</v>
      </c>
      <c r="C51" s="10" t="s">
        <v>170</v>
      </c>
      <c r="D51" s="10" t="s">
        <v>43</v>
      </c>
      <c r="E51" s="10" t="s">
        <v>15</v>
      </c>
      <c r="F51" s="10" t="s">
        <v>4</v>
      </c>
      <c r="G51" s="11">
        <v>1</v>
      </c>
      <c r="H51" s="11">
        <v>0</v>
      </c>
      <c r="I51" s="11">
        <v>2</v>
      </c>
      <c r="J51" s="11">
        <v>3</v>
      </c>
      <c r="K51" s="11">
        <v>1</v>
      </c>
      <c r="L51" s="11">
        <v>2</v>
      </c>
      <c r="M51" s="11">
        <v>1</v>
      </c>
      <c r="N51" s="11">
        <v>2</v>
      </c>
      <c r="O51" s="11">
        <v>3</v>
      </c>
      <c r="P51" s="11">
        <v>18</v>
      </c>
      <c r="Q51" s="11">
        <f t="shared" si="1"/>
        <v>15</v>
      </c>
      <c r="R51" s="12">
        <f t="shared" si="2"/>
        <v>83.333333333333343</v>
      </c>
      <c r="S51" s="13" t="str">
        <f t="shared" si="3"/>
        <v>VII</v>
      </c>
    </row>
    <row r="52" spans="1:19" ht="11.25" customHeight="1" x14ac:dyDescent="0.2">
      <c r="A52" s="10" t="s">
        <v>252</v>
      </c>
      <c r="B52" s="10">
        <f t="shared" si="0"/>
        <v>50</v>
      </c>
      <c r="C52" s="10" t="s">
        <v>170</v>
      </c>
      <c r="D52" s="10" t="s">
        <v>253</v>
      </c>
      <c r="E52" s="10" t="s">
        <v>15</v>
      </c>
      <c r="F52" s="10" t="s">
        <v>4</v>
      </c>
      <c r="G52" s="11">
        <v>1</v>
      </c>
      <c r="H52" s="11">
        <v>0</v>
      </c>
      <c r="I52" s="11">
        <v>1</v>
      </c>
      <c r="J52" s="11">
        <v>3</v>
      </c>
      <c r="K52" s="11">
        <v>1</v>
      </c>
      <c r="L52" s="11">
        <v>2</v>
      </c>
      <c r="M52" s="11">
        <v>1</v>
      </c>
      <c r="N52" s="11">
        <v>2</v>
      </c>
      <c r="O52" s="11">
        <v>0</v>
      </c>
      <c r="P52" s="11">
        <v>18</v>
      </c>
      <c r="Q52" s="11">
        <f t="shared" si="1"/>
        <v>11</v>
      </c>
      <c r="R52" s="12">
        <f t="shared" si="2"/>
        <v>61.111111111111114</v>
      </c>
      <c r="S52" s="13" t="str">
        <f t="shared" si="3"/>
        <v>V</v>
      </c>
    </row>
    <row r="53" spans="1:19" ht="11.25" customHeight="1" x14ac:dyDescent="0.2">
      <c r="A53" s="10" t="s">
        <v>225</v>
      </c>
      <c r="B53" s="10">
        <f t="shared" si="0"/>
        <v>51</v>
      </c>
      <c r="C53" s="10" t="s">
        <v>170</v>
      </c>
      <c r="D53" s="10" t="s">
        <v>226</v>
      </c>
      <c r="E53" s="10" t="s">
        <v>78</v>
      </c>
      <c r="F53" s="10" t="s">
        <v>4</v>
      </c>
      <c r="G53" s="11">
        <v>1</v>
      </c>
      <c r="H53" s="11">
        <v>1</v>
      </c>
      <c r="I53" s="11">
        <v>4</v>
      </c>
      <c r="J53" s="11">
        <v>3</v>
      </c>
      <c r="K53" s="11">
        <v>1</v>
      </c>
      <c r="L53" s="11">
        <v>2</v>
      </c>
      <c r="M53" s="11">
        <v>1</v>
      </c>
      <c r="N53" s="11">
        <v>1.5</v>
      </c>
      <c r="O53" s="11">
        <v>3</v>
      </c>
      <c r="P53" s="11">
        <v>18</v>
      </c>
      <c r="Q53" s="11">
        <f t="shared" si="1"/>
        <v>17.5</v>
      </c>
      <c r="R53" s="12">
        <f t="shared" si="2"/>
        <v>97.222222222222214</v>
      </c>
      <c r="S53" s="13" t="str">
        <f t="shared" si="3"/>
        <v>VIII</v>
      </c>
    </row>
    <row r="54" spans="1:19" ht="11.25" customHeight="1" x14ac:dyDescent="0.2">
      <c r="A54" s="10" t="s">
        <v>227</v>
      </c>
      <c r="B54" s="10">
        <f t="shared" si="0"/>
        <v>52</v>
      </c>
      <c r="C54" s="10" t="s">
        <v>170</v>
      </c>
      <c r="D54" s="10" t="s">
        <v>14</v>
      </c>
      <c r="E54" s="10" t="s">
        <v>166</v>
      </c>
      <c r="F54" s="10" t="s">
        <v>4</v>
      </c>
      <c r="G54" s="11">
        <v>1</v>
      </c>
      <c r="H54" s="11">
        <v>1</v>
      </c>
      <c r="I54" s="11">
        <v>3</v>
      </c>
      <c r="J54" s="11">
        <v>3</v>
      </c>
      <c r="K54" s="11">
        <v>1</v>
      </c>
      <c r="L54" s="11">
        <v>1.5</v>
      </c>
      <c r="M54" s="11">
        <v>1</v>
      </c>
      <c r="N54" s="11">
        <v>2</v>
      </c>
      <c r="O54" s="11">
        <v>2.5</v>
      </c>
      <c r="P54" s="11">
        <v>18</v>
      </c>
      <c r="Q54" s="11">
        <f t="shared" si="1"/>
        <v>16</v>
      </c>
      <c r="R54" s="12">
        <f t="shared" si="2"/>
        <v>88.888888888888886</v>
      </c>
      <c r="S54" s="13" t="str">
        <f t="shared" si="3"/>
        <v>VII</v>
      </c>
    </row>
    <row r="55" spans="1:19" ht="11.25" customHeight="1" x14ac:dyDescent="0.2">
      <c r="A55" s="10" t="s">
        <v>228</v>
      </c>
      <c r="B55" s="10">
        <f t="shared" si="0"/>
        <v>53</v>
      </c>
      <c r="C55" s="10" t="s">
        <v>170</v>
      </c>
      <c r="D55" s="10" t="s">
        <v>143</v>
      </c>
      <c r="E55" s="10" t="s">
        <v>25</v>
      </c>
      <c r="F55" s="10" t="s">
        <v>4</v>
      </c>
      <c r="G55" s="11">
        <v>1</v>
      </c>
      <c r="H55" s="11">
        <v>0</v>
      </c>
      <c r="I55" s="11">
        <v>3</v>
      </c>
      <c r="J55" s="11">
        <v>2</v>
      </c>
      <c r="K55" s="11">
        <v>1</v>
      </c>
      <c r="L55" s="11">
        <v>1.5</v>
      </c>
      <c r="M55" s="11">
        <v>1</v>
      </c>
      <c r="N55" s="11">
        <v>1.5</v>
      </c>
      <c r="O55" s="11">
        <v>1.5</v>
      </c>
      <c r="P55" s="11">
        <v>18</v>
      </c>
      <c r="Q55" s="11">
        <f t="shared" si="1"/>
        <v>12.5</v>
      </c>
      <c r="R55" s="12">
        <f t="shared" si="2"/>
        <v>69.444444444444443</v>
      </c>
      <c r="S55" s="13" t="str">
        <f t="shared" si="3"/>
        <v>V</v>
      </c>
    </row>
    <row r="56" spans="1:19" ht="11.25" customHeight="1" x14ac:dyDescent="0.2">
      <c r="A56" s="10" t="s">
        <v>261</v>
      </c>
      <c r="B56" s="10">
        <f t="shared" si="0"/>
        <v>54</v>
      </c>
      <c r="C56" s="10" t="s">
        <v>170</v>
      </c>
      <c r="D56" s="10" t="s">
        <v>84</v>
      </c>
      <c r="E56" s="10" t="s">
        <v>262</v>
      </c>
      <c r="F56" s="10" t="s">
        <v>4</v>
      </c>
      <c r="G56" s="11">
        <v>1</v>
      </c>
      <c r="H56" s="11">
        <v>0</v>
      </c>
      <c r="I56" s="11">
        <v>3</v>
      </c>
      <c r="J56" s="11">
        <v>3</v>
      </c>
      <c r="K56" s="11">
        <v>1</v>
      </c>
      <c r="L56" s="11">
        <v>1.5</v>
      </c>
      <c r="M56" s="11">
        <v>1</v>
      </c>
      <c r="N56" s="11">
        <v>0.5</v>
      </c>
      <c r="O56" s="11">
        <v>1.5</v>
      </c>
      <c r="P56" s="11">
        <v>18</v>
      </c>
      <c r="Q56" s="11">
        <f t="shared" si="1"/>
        <v>12.5</v>
      </c>
      <c r="R56" s="12">
        <f t="shared" si="2"/>
        <v>69.444444444444443</v>
      </c>
      <c r="S56" s="13" t="str">
        <f t="shared" si="3"/>
        <v>V</v>
      </c>
    </row>
    <row r="57" spans="1:19" ht="11.25" customHeight="1" x14ac:dyDescent="0.2">
      <c r="A57" s="10" t="s">
        <v>301</v>
      </c>
      <c r="B57" s="10">
        <f t="shared" si="0"/>
        <v>55</v>
      </c>
      <c r="C57" s="10" t="s">
        <v>170</v>
      </c>
      <c r="D57" s="10" t="s">
        <v>71</v>
      </c>
      <c r="E57" s="10" t="s">
        <v>140</v>
      </c>
      <c r="F57" s="10" t="s">
        <v>4</v>
      </c>
      <c r="G57" s="11">
        <v>1</v>
      </c>
      <c r="H57" s="11">
        <v>1</v>
      </c>
      <c r="I57" s="11">
        <v>0</v>
      </c>
      <c r="J57" s="11">
        <v>3</v>
      </c>
      <c r="K57" s="11">
        <v>1</v>
      </c>
      <c r="L57" s="11">
        <v>2</v>
      </c>
      <c r="M57" s="11">
        <v>1</v>
      </c>
      <c r="N57" s="11">
        <v>1</v>
      </c>
      <c r="O57" s="11">
        <v>1</v>
      </c>
      <c r="P57" s="11">
        <v>18</v>
      </c>
      <c r="Q57" s="11">
        <f t="shared" si="1"/>
        <v>11</v>
      </c>
      <c r="R57" s="12">
        <f t="shared" si="2"/>
        <v>61.111111111111114</v>
      </c>
      <c r="S57" s="13" t="str">
        <f t="shared" si="3"/>
        <v>V</v>
      </c>
    </row>
    <row r="58" spans="1:19" ht="11.25" customHeight="1" x14ac:dyDescent="0.2">
      <c r="A58" s="10" t="s">
        <v>229</v>
      </c>
      <c r="B58" s="10">
        <f t="shared" si="0"/>
        <v>56</v>
      </c>
      <c r="C58" s="10" t="s">
        <v>170</v>
      </c>
      <c r="D58" s="10" t="s">
        <v>2</v>
      </c>
      <c r="E58" s="10" t="s">
        <v>24</v>
      </c>
      <c r="F58" s="10" t="s">
        <v>4</v>
      </c>
      <c r="G58" s="11">
        <v>1</v>
      </c>
      <c r="H58" s="11">
        <v>1</v>
      </c>
      <c r="I58" s="11">
        <v>3</v>
      </c>
      <c r="J58" s="11">
        <v>3</v>
      </c>
      <c r="K58" s="11">
        <v>1</v>
      </c>
      <c r="L58" s="11">
        <v>1.5</v>
      </c>
      <c r="M58" s="11">
        <v>1</v>
      </c>
      <c r="N58" s="11">
        <v>2</v>
      </c>
      <c r="O58" s="11">
        <v>2.5</v>
      </c>
      <c r="P58" s="11">
        <v>18</v>
      </c>
      <c r="Q58" s="11">
        <f t="shared" si="1"/>
        <v>16</v>
      </c>
      <c r="R58" s="12">
        <f t="shared" si="2"/>
        <v>88.888888888888886</v>
      </c>
      <c r="S58" s="13" t="str">
        <f t="shared" si="3"/>
        <v>VII</v>
      </c>
    </row>
    <row r="59" spans="1:19" ht="11.25" customHeight="1" x14ac:dyDescent="0.2">
      <c r="A59" s="10" t="s">
        <v>230</v>
      </c>
      <c r="B59" s="10">
        <f t="shared" si="0"/>
        <v>57</v>
      </c>
      <c r="C59" s="10" t="s">
        <v>170</v>
      </c>
      <c r="D59" s="10" t="s">
        <v>231</v>
      </c>
      <c r="E59" s="10" t="s">
        <v>232</v>
      </c>
      <c r="F59" s="10" t="s">
        <v>6</v>
      </c>
      <c r="G59" s="11">
        <v>0</v>
      </c>
      <c r="H59" s="11">
        <v>1</v>
      </c>
      <c r="I59" s="11">
        <v>4</v>
      </c>
      <c r="J59" s="11">
        <v>3</v>
      </c>
      <c r="K59" s="11">
        <v>1</v>
      </c>
      <c r="L59" s="11">
        <v>2</v>
      </c>
      <c r="M59" s="11">
        <v>1</v>
      </c>
      <c r="N59" s="11">
        <v>2</v>
      </c>
      <c r="O59" s="11">
        <v>1.5</v>
      </c>
      <c r="P59" s="11">
        <v>18</v>
      </c>
      <c r="Q59" s="11">
        <f t="shared" si="1"/>
        <v>15.5</v>
      </c>
      <c r="R59" s="12">
        <f t="shared" si="2"/>
        <v>86.111111111111114</v>
      </c>
      <c r="S59" s="13" t="str">
        <f t="shared" si="3"/>
        <v>VII</v>
      </c>
    </row>
    <row r="60" spans="1:19" ht="11.25" customHeight="1" x14ac:dyDescent="0.2">
      <c r="A60" s="10" t="s">
        <v>237</v>
      </c>
      <c r="B60" s="10">
        <f t="shared" si="0"/>
        <v>58</v>
      </c>
      <c r="C60" s="10" t="s">
        <v>170</v>
      </c>
      <c r="D60" s="10" t="s">
        <v>153</v>
      </c>
      <c r="E60" s="10" t="s">
        <v>231</v>
      </c>
      <c r="F60" s="10" t="s">
        <v>6</v>
      </c>
      <c r="G60" s="11">
        <v>1</v>
      </c>
      <c r="H60" s="11">
        <v>0</v>
      </c>
      <c r="I60" s="11">
        <v>1</v>
      </c>
      <c r="J60" s="11">
        <v>3</v>
      </c>
      <c r="K60" s="11">
        <v>1</v>
      </c>
      <c r="L60" s="11">
        <v>1.5</v>
      </c>
      <c r="M60" s="11">
        <v>1</v>
      </c>
      <c r="N60" s="11">
        <v>1</v>
      </c>
      <c r="O60" s="11">
        <v>2.5</v>
      </c>
      <c r="P60" s="11">
        <v>18</v>
      </c>
      <c r="Q60" s="11">
        <f t="shared" si="1"/>
        <v>12</v>
      </c>
      <c r="R60" s="12">
        <f t="shared" si="2"/>
        <v>66.666666666666657</v>
      </c>
      <c r="S60" s="13" t="str">
        <f t="shared" si="3"/>
        <v>V</v>
      </c>
    </row>
    <row r="61" spans="1:19" ht="11.25" customHeight="1" x14ac:dyDescent="0.2">
      <c r="A61" s="10" t="s">
        <v>238</v>
      </c>
      <c r="B61" s="10">
        <f t="shared" si="0"/>
        <v>59</v>
      </c>
      <c r="C61" s="10" t="s">
        <v>170</v>
      </c>
      <c r="D61" s="10" t="s">
        <v>239</v>
      </c>
      <c r="E61" s="10" t="s">
        <v>240</v>
      </c>
      <c r="F61" s="10" t="s">
        <v>6</v>
      </c>
      <c r="G61" s="11">
        <v>1</v>
      </c>
      <c r="H61" s="11">
        <v>1</v>
      </c>
      <c r="I61" s="11">
        <v>4</v>
      </c>
      <c r="J61" s="11">
        <v>3</v>
      </c>
      <c r="K61" s="11">
        <v>1</v>
      </c>
      <c r="L61" s="11">
        <v>2</v>
      </c>
      <c r="M61" s="11">
        <v>1</v>
      </c>
      <c r="N61" s="11">
        <v>2</v>
      </c>
      <c r="O61" s="11">
        <v>2</v>
      </c>
      <c r="P61" s="11">
        <v>18</v>
      </c>
      <c r="Q61" s="11">
        <f t="shared" si="1"/>
        <v>17</v>
      </c>
      <c r="R61" s="12">
        <f t="shared" si="2"/>
        <v>94.444444444444443</v>
      </c>
      <c r="S61" s="13" t="str">
        <f t="shared" si="3"/>
        <v>VIII</v>
      </c>
    </row>
    <row r="62" spans="1:19" ht="11.25" customHeight="1" x14ac:dyDescent="0.2">
      <c r="A62" s="10" t="s">
        <v>241</v>
      </c>
      <c r="B62" s="10">
        <f t="shared" si="0"/>
        <v>60</v>
      </c>
      <c r="C62" s="10" t="s">
        <v>170</v>
      </c>
      <c r="D62" s="10" t="s">
        <v>13</v>
      </c>
      <c r="E62" s="10" t="s">
        <v>76</v>
      </c>
      <c r="F62" s="10" t="s">
        <v>4</v>
      </c>
      <c r="G62" s="11">
        <v>1</v>
      </c>
      <c r="H62" s="11">
        <v>0</v>
      </c>
      <c r="I62" s="11">
        <v>3</v>
      </c>
      <c r="J62" s="11">
        <v>3</v>
      </c>
      <c r="K62" s="11">
        <v>1</v>
      </c>
      <c r="L62" s="11">
        <v>2</v>
      </c>
      <c r="M62" s="11">
        <v>1</v>
      </c>
      <c r="N62" s="11">
        <v>2</v>
      </c>
      <c r="O62" s="11">
        <v>2.5</v>
      </c>
      <c r="P62" s="11">
        <v>18</v>
      </c>
      <c r="Q62" s="11">
        <f t="shared" ref="Q62:Q64" si="4">SUM(G62:O62)</f>
        <v>15.5</v>
      </c>
      <c r="R62" s="12">
        <f t="shared" ref="R62:R64" si="5">(Q62/P62)*100</f>
        <v>86.111111111111114</v>
      </c>
      <c r="S62" s="13" t="str">
        <f t="shared" si="3"/>
        <v>VII</v>
      </c>
    </row>
    <row r="63" spans="1:19" ht="11.25" customHeight="1" x14ac:dyDescent="0.2">
      <c r="A63" s="10" t="s">
        <v>242</v>
      </c>
      <c r="B63" s="10">
        <f t="shared" si="0"/>
        <v>61</v>
      </c>
      <c r="C63" s="10" t="s">
        <v>170</v>
      </c>
      <c r="D63" s="10" t="s">
        <v>57</v>
      </c>
      <c r="E63" s="10" t="s">
        <v>97</v>
      </c>
      <c r="F63" s="10" t="s">
        <v>6</v>
      </c>
      <c r="G63" s="11">
        <v>1</v>
      </c>
      <c r="H63" s="11">
        <v>1</v>
      </c>
      <c r="I63" s="11">
        <v>1</v>
      </c>
      <c r="J63" s="11">
        <v>3</v>
      </c>
      <c r="K63" s="11">
        <v>1</v>
      </c>
      <c r="L63" s="11">
        <v>2</v>
      </c>
      <c r="M63" s="11">
        <v>1</v>
      </c>
      <c r="N63" s="11">
        <v>1</v>
      </c>
      <c r="O63" s="11">
        <v>2</v>
      </c>
      <c r="P63" s="11">
        <v>18</v>
      </c>
      <c r="Q63" s="11">
        <f t="shared" si="4"/>
        <v>13</v>
      </c>
      <c r="R63" s="12">
        <f t="shared" si="5"/>
        <v>72.222222222222214</v>
      </c>
      <c r="S63" s="13" t="str">
        <f t="shared" si="3"/>
        <v>VI</v>
      </c>
    </row>
    <row r="64" spans="1:19" ht="10.5" customHeight="1" x14ac:dyDescent="0.2">
      <c r="A64" s="10" t="s">
        <v>236</v>
      </c>
      <c r="B64" s="10">
        <f t="shared" si="0"/>
        <v>62</v>
      </c>
      <c r="C64" s="10" t="s">
        <v>170</v>
      </c>
      <c r="D64" s="10" t="s">
        <v>12</v>
      </c>
      <c r="E64" s="10" t="s">
        <v>91</v>
      </c>
      <c r="F64" s="10" t="s">
        <v>6</v>
      </c>
      <c r="G64" s="11">
        <v>0</v>
      </c>
      <c r="H64" s="11">
        <v>0</v>
      </c>
      <c r="I64" s="11">
        <v>2</v>
      </c>
      <c r="J64" s="11">
        <v>3</v>
      </c>
      <c r="K64" s="11">
        <v>1</v>
      </c>
      <c r="L64" s="11">
        <v>2</v>
      </c>
      <c r="M64" s="11">
        <v>1</v>
      </c>
      <c r="N64" s="11">
        <v>2</v>
      </c>
      <c r="O64" s="11">
        <v>1.5</v>
      </c>
      <c r="P64" s="11">
        <v>18</v>
      </c>
      <c r="Q64" s="11">
        <f t="shared" si="4"/>
        <v>12.5</v>
      </c>
      <c r="R64" s="12">
        <f t="shared" si="5"/>
        <v>69.444444444444443</v>
      </c>
      <c r="S64" s="13" t="str">
        <f t="shared" si="3"/>
        <v>V</v>
      </c>
    </row>
    <row r="65" spans="1:19" x14ac:dyDescent="0.2">
      <c r="A65" s="11" t="s">
        <v>486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>
        <f>COUNTIF(S3:S64,"VIII")</f>
        <v>3</v>
      </c>
    </row>
    <row r="66" spans="1:19" x14ac:dyDescent="0.2">
      <c r="A66" s="11" t="s">
        <v>488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>
        <f>COUNTIF(S3:S64,"VII")</f>
        <v>18</v>
      </c>
    </row>
    <row r="67" spans="1:19" x14ac:dyDescent="0.2">
      <c r="A67" s="11" t="s">
        <v>489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>
        <f>COUNTIF(S3:S64,"VI")</f>
        <v>15</v>
      </c>
    </row>
    <row r="68" spans="1:19" x14ac:dyDescent="0.2">
      <c r="A68" s="11" t="s">
        <v>487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>
        <f>COUNTIF(S3:S64,"V")</f>
        <v>17</v>
      </c>
    </row>
    <row r="69" spans="1:19" x14ac:dyDescent="0.2">
      <c r="A69" s="11" t="s">
        <v>490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>
        <f>COUNTIF(S3:S64,"IV")</f>
        <v>7</v>
      </c>
    </row>
    <row r="70" spans="1:19" x14ac:dyDescent="0.2">
      <c r="A70" s="11" t="s">
        <v>491</v>
      </c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>
        <f>COUNTIF(S3:S64,"III")</f>
        <v>0</v>
      </c>
    </row>
    <row r="71" spans="1:19" x14ac:dyDescent="0.2">
      <c r="A71" s="11" t="s">
        <v>491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>
        <f>COUNTIF(S3:S64,"II")</f>
        <v>1</v>
      </c>
    </row>
    <row r="72" spans="1:19" x14ac:dyDescent="0.2">
      <c r="A72" s="11" t="s">
        <v>492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>
        <f>COUNTIF(S3:S64,"I")</f>
        <v>1</v>
      </c>
    </row>
  </sheetData>
  <autoFilter ref="S1:S64"/>
  <mergeCells count="2">
    <mergeCell ref="A1:D1"/>
    <mergeCell ref="E1:F1"/>
  </mergeCells>
  <pageMargins left="0.7" right="0.7" top="0.75" bottom="0.28000000000000003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topLeftCell="A38" workbookViewId="0">
      <selection activeCell="U57" sqref="U57"/>
    </sheetView>
  </sheetViews>
  <sheetFormatPr defaultRowHeight="11.25" x14ac:dyDescent="0.2"/>
  <cols>
    <col min="1" max="1" width="7.28515625" style="5" customWidth="1"/>
    <col min="2" max="3" width="3.140625" style="5" customWidth="1"/>
    <col min="4" max="4" width="12" style="5" customWidth="1"/>
    <col min="5" max="5" width="13" style="5" customWidth="1"/>
    <col min="6" max="6" width="5" style="5" customWidth="1"/>
    <col min="7" max="16" width="3.42578125" style="5" customWidth="1"/>
    <col min="17" max="17" width="4.140625" style="5" customWidth="1"/>
    <col min="18" max="18" width="5.140625" style="5" customWidth="1"/>
    <col min="19" max="19" width="3" style="5" customWidth="1"/>
    <col min="20" max="16384" width="9.140625" style="5"/>
  </cols>
  <sheetData>
    <row r="1" spans="1:19" x14ac:dyDescent="0.2">
      <c r="A1" s="15" t="s">
        <v>474</v>
      </c>
      <c r="B1" s="15"/>
      <c r="C1" s="15"/>
      <c r="D1" s="15"/>
      <c r="E1" s="16" t="s">
        <v>483</v>
      </c>
      <c r="F1" s="16"/>
      <c r="G1" s="3" t="s">
        <v>473</v>
      </c>
      <c r="H1" s="3"/>
      <c r="I1" s="3"/>
      <c r="J1" s="3"/>
      <c r="K1" s="3"/>
      <c r="L1" s="3"/>
      <c r="M1" s="3"/>
      <c r="N1" s="3"/>
      <c r="O1" s="3"/>
      <c r="P1" s="4" t="s">
        <v>472</v>
      </c>
    </row>
    <row r="2" spans="1:19" x14ac:dyDescent="0.2">
      <c r="A2" s="6" t="s">
        <v>468</v>
      </c>
      <c r="B2" s="6" t="s">
        <v>469</v>
      </c>
      <c r="C2" s="6" t="s">
        <v>470</v>
      </c>
      <c r="D2" s="6" t="s">
        <v>471</v>
      </c>
      <c r="E2" s="6" t="s">
        <v>0</v>
      </c>
      <c r="F2" s="7" t="s">
        <v>1</v>
      </c>
      <c r="G2" s="8">
        <v>1</v>
      </c>
      <c r="H2" s="8">
        <v>2</v>
      </c>
      <c r="I2" s="8">
        <v>3</v>
      </c>
      <c r="J2" s="8">
        <v>4</v>
      </c>
      <c r="K2" s="9" t="s">
        <v>478</v>
      </c>
      <c r="L2" s="9" t="s">
        <v>479</v>
      </c>
      <c r="M2" s="8" t="s">
        <v>476</v>
      </c>
      <c r="N2" s="8" t="s">
        <v>477</v>
      </c>
      <c r="O2" s="8">
        <v>6</v>
      </c>
      <c r="P2" s="1" t="s">
        <v>480</v>
      </c>
      <c r="Q2" s="2" t="s">
        <v>481</v>
      </c>
      <c r="R2" s="2" t="s">
        <v>482</v>
      </c>
      <c r="S2" s="2" t="s">
        <v>63</v>
      </c>
    </row>
    <row r="3" spans="1:19" ht="10.5" customHeight="1" x14ac:dyDescent="0.2">
      <c r="A3" s="10" t="s">
        <v>175</v>
      </c>
      <c r="B3" s="10">
        <f t="shared" ref="B3:B60" si="0">IF(C2&lt;&gt;C3,1,B2+1)</f>
        <v>1</v>
      </c>
      <c r="C3" s="10" t="s">
        <v>172</v>
      </c>
      <c r="D3" s="10" t="s">
        <v>141</v>
      </c>
      <c r="E3" s="10" t="s">
        <v>109</v>
      </c>
      <c r="F3" s="10" t="s">
        <v>4</v>
      </c>
      <c r="G3" s="11">
        <v>1</v>
      </c>
      <c r="H3" s="11">
        <v>0</v>
      </c>
      <c r="I3" s="11">
        <v>2</v>
      </c>
      <c r="J3" s="11">
        <v>3</v>
      </c>
      <c r="K3" s="11">
        <v>1</v>
      </c>
      <c r="L3" s="11">
        <v>2</v>
      </c>
      <c r="M3" s="11">
        <v>1</v>
      </c>
      <c r="N3" s="11">
        <v>2</v>
      </c>
      <c r="O3" s="11">
        <v>0</v>
      </c>
      <c r="P3" s="11">
        <v>18</v>
      </c>
      <c r="Q3" s="11">
        <f>SUM(G3:O3)</f>
        <v>12</v>
      </c>
      <c r="R3" s="12">
        <f>(Q3/P3)*100</f>
        <v>66.666666666666657</v>
      </c>
      <c r="S3" s="13" t="str">
        <f>IF(R3&gt;89.9,"VIII",IF(R3&gt;79.9,"VII",IF(R3&gt;69.9,"VI",IF(R3&gt;59.9,"V",IF(R3&gt;49.9,"IV",IF(R3&gt;39.9,"III",IF(R3&gt;29.9,"II","I")))))))</f>
        <v>V</v>
      </c>
    </row>
    <row r="4" spans="1:19" ht="10.5" customHeight="1" x14ac:dyDescent="0.2">
      <c r="A4" s="10" t="s">
        <v>291</v>
      </c>
      <c r="B4" s="10">
        <f t="shared" si="0"/>
        <v>2</v>
      </c>
      <c r="C4" s="10" t="s">
        <v>172</v>
      </c>
      <c r="D4" s="10" t="s">
        <v>50</v>
      </c>
      <c r="E4" s="10" t="s">
        <v>292</v>
      </c>
      <c r="F4" s="10" t="s">
        <v>6</v>
      </c>
      <c r="G4" s="11">
        <v>1</v>
      </c>
      <c r="H4" s="11">
        <v>1</v>
      </c>
      <c r="I4" s="11">
        <v>2</v>
      </c>
      <c r="J4" s="11">
        <v>3</v>
      </c>
      <c r="K4" s="11">
        <v>1</v>
      </c>
      <c r="L4" s="11">
        <v>2</v>
      </c>
      <c r="M4" s="11">
        <v>1</v>
      </c>
      <c r="N4" s="11">
        <v>1.5</v>
      </c>
      <c r="O4" s="11">
        <v>3</v>
      </c>
      <c r="P4" s="11">
        <v>18</v>
      </c>
      <c r="Q4" s="11">
        <f t="shared" ref="Q4:Q60" si="1">SUM(G4:O4)</f>
        <v>15.5</v>
      </c>
      <c r="R4" s="12">
        <f t="shared" ref="R4:R60" si="2">(Q4/P4)*100</f>
        <v>86.111111111111114</v>
      </c>
      <c r="S4" s="13" t="str">
        <f t="shared" ref="S4:S60" si="3">IF(R4&gt;89.9,"VIII",IF(R4&gt;79.9,"VII",IF(R4&gt;69.9,"VI",IF(R4&gt;59.9,"V",IF(R4&gt;49.9,"IV",IF(R4&gt;39.9,"III",IF(R4&gt;29.9,"II","I")))))))</f>
        <v>VII</v>
      </c>
    </row>
    <row r="5" spans="1:19" ht="10.5" customHeight="1" x14ac:dyDescent="0.2">
      <c r="A5" s="10" t="s">
        <v>290</v>
      </c>
      <c r="B5" s="10">
        <f t="shared" si="0"/>
        <v>3</v>
      </c>
      <c r="C5" s="10" t="s">
        <v>172</v>
      </c>
      <c r="D5" s="10" t="s">
        <v>80</v>
      </c>
      <c r="E5" s="10" t="s">
        <v>95</v>
      </c>
      <c r="F5" s="10" t="s">
        <v>4</v>
      </c>
      <c r="G5" s="11">
        <v>1</v>
      </c>
      <c r="H5" s="11">
        <v>0</v>
      </c>
      <c r="I5" s="11">
        <v>2</v>
      </c>
      <c r="J5" s="11">
        <v>3</v>
      </c>
      <c r="K5" s="11">
        <v>1</v>
      </c>
      <c r="L5" s="11">
        <v>2</v>
      </c>
      <c r="M5" s="11">
        <v>1</v>
      </c>
      <c r="N5" s="11">
        <v>1</v>
      </c>
      <c r="O5" s="11">
        <v>3</v>
      </c>
      <c r="P5" s="11">
        <v>18</v>
      </c>
      <c r="Q5" s="11">
        <f t="shared" si="1"/>
        <v>14</v>
      </c>
      <c r="R5" s="12">
        <f t="shared" si="2"/>
        <v>77.777777777777786</v>
      </c>
      <c r="S5" s="13" t="str">
        <f t="shared" si="3"/>
        <v>VI</v>
      </c>
    </row>
    <row r="6" spans="1:19" ht="10.5" customHeight="1" x14ac:dyDescent="0.2">
      <c r="A6" s="10" t="s">
        <v>462</v>
      </c>
      <c r="B6" s="10">
        <f t="shared" si="0"/>
        <v>4</v>
      </c>
      <c r="C6" s="10" t="s">
        <v>172</v>
      </c>
      <c r="D6" s="10" t="s">
        <v>412</v>
      </c>
      <c r="E6" s="10" t="s">
        <v>95</v>
      </c>
      <c r="F6" s="10" t="s">
        <v>450</v>
      </c>
      <c r="G6" s="11">
        <v>0</v>
      </c>
      <c r="H6" s="11">
        <v>1</v>
      </c>
      <c r="I6" s="11">
        <v>2</v>
      </c>
      <c r="J6" s="11">
        <v>2</v>
      </c>
      <c r="K6" s="11">
        <v>1</v>
      </c>
      <c r="L6" s="11">
        <v>2</v>
      </c>
      <c r="M6" s="11">
        <v>1</v>
      </c>
      <c r="N6" s="11">
        <v>2</v>
      </c>
      <c r="O6" s="11">
        <v>0</v>
      </c>
      <c r="P6" s="11">
        <v>18</v>
      </c>
      <c r="Q6" s="11">
        <f t="shared" si="1"/>
        <v>11</v>
      </c>
      <c r="R6" s="12">
        <f t="shared" si="2"/>
        <v>61.111111111111114</v>
      </c>
      <c r="S6" s="13" t="str">
        <f t="shared" si="3"/>
        <v>V</v>
      </c>
    </row>
    <row r="7" spans="1:19" ht="10.5" customHeight="1" x14ac:dyDescent="0.2">
      <c r="A7" s="10" t="s">
        <v>288</v>
      </c>
      <c r="B7" s="10">
        <f t="shared" si="0"/>
        <v>5</v>
      </c>
      <c r="C7" s="10" t="s">
        <v>172</v>
      </c>
      <c r="D7" s="10" t="s">
        <v>86</v>
      </c>
      <c r="E7" s="10" t="s">
        <v>289</v>
      </c>
      <c r="F7" s="10" t="s">
        <v>4</v>
      </c>
      <c r="G7" s="11">
        <v>1</v>
      </c>
      <c r="H7" s="11">
        <v>1</v>
      </c>
      <c r="I7" s="11">
        <v>0</v>
      </c>
      <c r="J7" s="11">
        <v>2</v>
      </c>
      <c r="K7" s="11">
        <v>1</v>
      </c>
      <c r="L7" s="11">
        <v>2</v>
      </c>
      <c r="M7" s="11">
        <v>1</v>
      </c>
      <c r="N7" s="11">
        <v>2</v>
      </c>
      <c r="O7" s="11">
        <v>1</v>
      </c>
      <c r="P7" s="11">
        <v>18</v>
      </c>
      <c r="Q7" s="11">
        <f t="shared" si="1"/>
        <v>11</v>
      </c>
      <c r="R7" s="12">
        <f t="shared" si="2"/>
        <v>61.111111111111114</v>
      </c>
      <c r="S7" s="13" t="str">
        <f t="shared" si="3"/>
        <v>V</v>
      </c>
    </row>
    <row r="8" spans="1:19" ht="10.5" customHeight="1" x14ac:dyDescent="0.2">
      <c r="A8" s="10" t="s">
        <v>325</v>
      </c>
      <c r="B8" s="10">
        <f t="shared" si="0"/>
        <v>6</v>
      </c>
      <c r="C8" s="10" t="s">
        <v>172</v>
      </c>
      <c r="D8" s="10" t="s">
        <v>168</v>
      </c>
      <c r="E8" s="10" t="s">
        <v>326</v>
      </c>
      <c r="F8" s="10" t="s">
        <v>4</v>
      </c>
      <c r="G8" s="11">
        <v>1</v>
      </c>
      <c r="H8" s="11">
        <v>0</v>
      </c>
      <c r="I8" s="11">
        <v>2</v>
      </c>
      <c r="J8" s="11">
        <v>2</v>
      </c>
      <c r="K8" s="11">
        <v>1</v>
      </c>
      <c r="L8" s="11">
        <v>2</v>
      </c>
      <c r="M8" s="11">
        <v>1</v>
      </c>
      <c r="N8" s="11">
        <v>1</v>
      </c>
      <c r="O8" s="11">
        <v>3</v>
      </c>
      <c r="P8" s="11">
        <v>18</v>
      </c>
      <c r="Q8" s="11">
        <f t="shared" si="1"/>
        <v>13</v>
      </c>
      <c r="R8" s="12">
        <f t="shared" si="2"/>
        <v>72.222222222222214</v>
      </c>
      <c r="S8" s="13" t="str">
        <f t="shared" si="3"/>
        <v>VI</v>
      </c>
    </row>
    <row r="9" spans="1:19" ht="10.5" customHeight="1" x14ac:dyDescent="0.2">
      <c r="A9" s="10" t="s">
        <v>286</v>
      </c>
      <c r="B9" s="10">
        <f t="shared" si="0"/>
        <v>7</v>
      </c>
      <c r="C9" s="10" t="s">
        <v>172</v>
      </c>
      <c r="D9" s="10" t="s">
        <v>287</v>
      </c>
      <c r="E9" s="10" t="s">
        <v>64</v>
      </c>
      <c r="F9" s="10" t="s">
        <v>6</v>
      </c>
      <c r="G9" s="11">
        <v>0</v>
      </c>
      <c r="H9" s="11">
        <v>0</v>
      </c>
      <c r="I9" s="11">
        <v>2</v>
      </c>
      <c r="J9" s="11">
        <v>3</v>
      </c>
      <c r="K9" s="11">
        <v>1</v>
      </c>
      <c r="L9" s="11">
        <v>2</v>
      </c>
      <c r="M9" s="11">
        <v>1</v>
      </c>
      <c r="N9" s="11">
        <v>2</v>
      </c>
      <c r="O9" s="11">
        <v>0</v>
      </c>
      <c r="P9" s="11">
        <v>18</v>
      </c>
      <c r="Q9" s="11">
        <f t="shared" si="1"/>
        <v>11</v>
      </c>
      <c r="R9" s="12">
        <f t="shared" si="2"/>
        <v>61.111111111111114</v>
      </c>
      <c r="S9" s="13" t="str">
        <f t="shared" si="3"/>
        <v>V</v>
      </c>
    </row>
    <row r="10" spans="1:19" ht="10.5" customHeight="1" x14ac:dyDescent="0.2">
      <c r="A10" s="10" t="s">
        <v>284</v>
      </c>
      <c r="B10" s="10">
        <f t="shared" si="0"/>
        <v>8</v>
      </c>
      <c r="C10" s="10" t="s">
        <v>172</v>
      </c>
      <c r="D10" s="10" t="s">
        <v>138</v>
      </c>
      <c r="E10" s="10" t="s">
        <v>285</v>
      </c>
      <c r="F10" s="10" t="s">
        <v>4</v>
      </c>
      <c r="G10" s="11">
        <v>1</v>
      </c>
      <c r="H10" s="11">
        <v>1</v>
      </c>
      <c r="I10" s="11">
        <v>2</v>
      </c>
      <c r="J10" s="11">
        <v>0</v>
      </c>
      <c r="K10" s="11">
        <v>1</v>
      </c>
      <c r="L10" s="11">
        <v>2</v>
      </c>
      <c r="M10" s="11">
        <v>1</v>
      </c>
      <c r="N10" s="11">
        <v>2</v>
      </c>
      <c r="O10" s="11">
        <v>2.5</v>
      </c>
      <c r="P10" s="11">
        <v>18</v>
      </c>
      <c r="Q10" s="11">
        <f t="shared" si="1"/>
        <v>12.5</v>
      </c>
      <c r="R10" s="12">
        <f t="shared" si="2"/>
        <v>69.444444444444443</v>
      </c>
      <c r="S10" s="13" t="str">
        <f t="shared" si="3"/>
        <v>V</v>
      </c>
    </row>
    <row r="11" spans="1:19" ht="10.5" customHeight="1" x14ac:dyDescent="0.2">
      <c r="A11" s="10" t="s">
        <v>283</v>
      </c>
      <c r="B11" s="10">
        <f t="shared" si="0"/>
        <v>9</v>
      </c>
      <c r="C11" s="10" t="s">
        <v>172</v>
      </c>
      <c r="D11" s="10" t="s">
        <v>48</v>
      </c>
      <c r="E11" s="10" t="s">
        <v>169</v>
      </c>
      <c r="F11" s="10" t="s">
        <v>4</v>
      </c>
      <c r="G11" s="11">
        <v>1</v>
      </c>
      <c r="H11" s="11">
        <v>1</v>
      </c>
      <c r="I11" s="11">
        <v>2</v>
      </c>
      <c r="J11" s="11">
        <v>3</v>
      </c>
      <c r="K11" s="11">
        <v>1</v>
      </c>
      <c r="L11" s="11">
        <v>1.5</v>
      </c>
      <c r="M11" s="11">
        <v>1</v>
      </c>
      <c r="N11" s="11">
        <v>1</v>
      </c>
      <c r="O11" s="11">
        <v>1.5</v>
      </c>
      <c r="P11" s="11">
        <v>18</v>
      </c>
      <c r="Q11" s="11">
        <f t="shared" si="1"/>
        <v>13</v>
      </c>
      <c r="R11" s="12">
        <f t="shared" si="2"/>
        <v>72.222222222222214</v>
      </c>
      <c r="S11" s="13" t="str">
        <f t="shared" si="3"/>
        <v>VI</v>
      </c>
    </row>
    <row r="12" spans="1:19" ht="10.5" customHeight="1" x14ac:dyDescent="0.2">
      <c r="A12" s="10" t="s">
        <v>321</v>
      </c>
      <c r="B12" s="10">
        <f t="shared" si="0"/>
        <v>10</v>
      </c>
      <c r="C12" s="10" t="s">
        <v>172</v>
      </c>
      <c r="D12" s="10" t="s">
        <v>80</v>
      </c>
      <c r="E12" s="10" t="s">
        <v>81</v>
      </c>
      <c r="F12" s="10" t="s">
        <v>4</v>
      </c>
      <c r="G12" s="11">
        <v>0</v>
      </c>
      <c r="H12" s="11">
        <v>0</v>
      </c>
      <c r="I12" s="11">
        <v>2</v>
      </c>
      <c r="J12" s="11">
        <v>3</v>
      </c>
      <c r="K12" s="11">
        <v>1</v>
      </c>
      <c r="L12" s="11">
        <v>2</v>
      </c>
      <c r="M12" s="11">
        <v>1</v>
      </c>
      <c r="N12" s="11">
        <v>1</v>
      </c>
      <c r="O12" s="11">
        <v>3</v>
      </c>
      <c r="P12" s="11">
        <v>18</v>
      </c>
      <c r="Q12" s="11">
        <f t="shared" si="1"/>
        <v>13</v>
      </c>
      <c r="R12" s="12">
        <f t="shared" si="2"/>
        <v>72.222222222222214</v>
      </c>
      <c r="S12" s="13" t="str">
        <f t="shared" si="3"/>
        <v>VI</v>
      </c>
    </row>
    <row r="13" spans="1:19" ht="10.5" customHeight="1" x14ac:dyDescent="0.2">
      <c r="A13" s="10" t="s">
        <v>281</v>
      </c>
      <c r="B13" s="10">
        <f t="shared" si="0"/>
        <v>11</v>
      </c>
      <c r="C13" s="10" t="s">
        <v>172</v>
      </c>
      <c r="D13" s="10" t="s">
        <v>282</v>
      </c>
      <c r="E13" s="10" t="s">
        <v>144</v>
      </c>
      <c r="F13" s="10" t="s">
        <v>6</v>
      </c>
      <c r="G13" s="11">
        <v>1</v>
      </c>
      <c r="H13" s="11">
        <v>0</v>
      </c>
      <c r="I13" s="11">
        <v>3</v>
      </c>
      <c r="J13" s="11">
        <v>3</v>
      </c>
      <c r="K13" s="11">
        <v>1</v>
      </c>
      <c r="L13" s="11">
        <v>2</v>
      </c>
      <c r="M13" s="11">
        <v>1</v>
      </c>
      <c r="N13" s="11">
        <v>1</v>
      </c>
      <c r="O13" s="11">
        <v>2.5</v>
      </c>
      <c r="P13" s="11">
        <v>18</v>
      </c>
      <c r="Q13" s="11">
        <f t="shared" si="1"/>
        <v>14.5</v>
      </c>
      <c r="R13" s="12">
        <f t="shared" si="2"/>
        <v>80.555555555555557</v>
      </c>
      <c r="S13" s="13" t="str">
        <f t="shared" si="3"/>
        <v>VII</v>
      </c>
    </row>
    <row r="14" spans="1:19" ht="10.5" customHeight="1" x14ac:dyDescent="0.2">
      <c r="A14" s="10" t="s">
        <v>280</v>
      </c>
      <c r="B14" s="10">
        <f t="shared" si="0"/>
        <v>12</v>
      </c>
      <c r="C14" s="10" t="s">
        <v>172</v>
      </c>
      <c r="D14" s="10" t="s">
        <v>65</v>
      </c>
      <c r="E14" s="10" t="s">
        <v>19</v>
      </c>
      <c r="F14" s="10" t="s">
        <v>4</v>
      </c>
      <c r="G14" s="11">
        <v>1</v>
      </c>
      <c r="H14" s="11">
        <v>0</v>
      </c>
      <c r="I14" s="11">
        <v>2</v>
      </c>
      <c r="J14" s="11">
        <v>3</v>
      </c>
      <c r="K14" s="11">
        <v>1</v>
      </c>
      <c r="L14" s="11">
        <v>2</v>
      </c>
      <c r="M14" s="11">
        <v>1</v>
      </c>
      <c r="N14" s="11">
        <v>2</v>
      </c>
      <c r="O14" s="11">
        <v>3</v>
      </c>
      <c r="P14" s="11">
        <v>18</v>
      </c>
      <c r="Q14" s="11">
        <f t="shared" si="1"/>
        <v>15</v>
      </c>
      <c r="R14" s="12">
        <f t="shared" si="2"/>
        <v>83.333333333333343</v>
      </c>
      <c r="S14" s="13" t="str">
        <f t="shared" si="3"/>
        <v>VII</v>
      </c>
    </row>
    <row r="15" spans="1:19" ht="10.5" customHeight="1" x14ac:dyDescent="0.2">
      <c r="A15" s="10" t="s">
        <v>263</v>
      </c>
      <c r="B15" s="10">
        <f t="shared" si="0"/>
        <v>13</v>
      </c>
      <c r="C15" s="10" t="s">
        <v>172</v>
      </c>
      <c r="D15" s="10" t="s">
        <v>80</v>
      </c>
      <c r="E15" s="10" t="s">
        <v>264</v>
      </c>
      <c r="F15" s="10" t="s">
        <v>6</v>
      </c>
      <c r="G15" s="11">
        <v>1</v>
      </c>
      <c r="H15" s="11">
        <v>1</v>
      </c>
      <c r="I15" s="11">
        <v>2</v>
      </c>
      <c r="J15" s="11">
        <v>2</v>
      </c>
      <c r="K15" s="11">
        <v>1</v>
      </c>
      <c r="L15" s="11">
        <v>1</v>
      </c>
      <c r="M15" s="11">
        <v>1</v>
      </c>
      <c r="N15" s="11">
        <v>2</v>
      </c>
      <c r="O15" s="11">
        <v>0</v>
      </c>
      <c r="P15" s="11">
        <v>18</v>
      </c>
      <c r="Q15" s="11">
        <f t="shared" si="1"/>
        <v>11</v>
      </c>
      <c r="R15" s="12">
        <f t="shared" si="2"/>
        <v>61.111111111111114</v>
      </c>
      <c r="S15" s="13" t="str">
        <f t="shared" si="3"/>
        <v>V</v>
      </c>
    </row>
    <row r="16" spans="1:19" ht="10.5" customHeight="1" x14ac:dyDescent="0.2">
      <c r="A16" s="10" t="s">
        <v>173</v>
      </c>
      <c r="B16" s="10">
        <f t="shared" si="0"/>
        <v>14</v>
      </c>
      <c r="C16" s="10" t="s">
        <v>172</v>
      </c>
      <c r="D16" s="10" t="s">
        <v>174</v>
      </c>
      <c r="E16" s="10" t="s">
        <v>74</v>
      </c>
      <c r="F16" s="10" t="s">
        <v>6</v>
      </c>
      <c r="G16" s="11">
        <v>1</v>
      </c>
      <c r="H16" s="11">
        <v>0</v>
      </c>
      <c r="I16" s="11">
        <v>2</v>
      </c>
      <c r="J16" s="11">
        <v>3</v>
      </c>
      <c r="K16" s="11">
        <v>1</v>
      </c>
      <c r="L16" s="11">
        <v>2</v>
      </c>
      <c r="M16" s="11">
        <v>1</v>
      </c>
      <c r="N16" s="11">
        <v>1</v>
      </c>
      <c r="O16" s="11">
        <v>2.5</v>
      </c>
      <c r="P16" s="11">
        <v>18</v>
      </c>
      <c r="Q16" s="11">
        <f t="shared" si="1"/>
        <v>13.5</v>
      </c>
      <c r="R16" s="12">
        <f t="shared" si="2"/>
        <v>75</v>
      </c>
      <c r="S16" s="13" t="str">
        <f t="shared" si="3"/>
        <v>VI</v>
      </c>
    </row>
    <row r="17" spans="1:19" ht="10.5" customHeight="1" x14ac:dyDescent="0.2">
      <c r="A17" s="10" t="s">
        <v>277</v>
      </c>
      <c r="B17" s="10">
        <f t="shared" si="0"/>
        <v>15</v>
      </c>
      <c r="C17" s="10" t="s">
        <v>172</v>
      </c>
      <c r="D17" s="10" t="s">
        <v>278</v>
      </c>
      <c r="E17" s="10" t="s">
        <v>74</v>
      </c>
      <c r="F17" s="10" t="s">
        <v>6</v>
      </c>
      <c r="G17" s="11">
        <v>1</v>
      </c>
      <c r="H17" s="11">
        <v>0</v>
      </c>
      <c r="I17" s="11">
        <v>2</v>
      </c>
      <c r="J17" s="11">
        <v>2</v>
      </c>
      <c r="K17" s="11">
        <v>1</v>
      </c>
      <c r="L17" s="11">
        <v>2</v>
      </c>
      <c r="M17" s="11">
        <v>1</v>
      </c>
      <c r="N17" s="11">
        <v>1</v>
      </c>
      <c r="O17" s="11">
        <v>3</v>
      </c>
      <c r="P17" s="11">
        <v>18</v>
      </c>
      <c r="Q17" s="11">
        <f t="shared" si="1"/>
        <v>13</v>
      </c>
      <c r="R17" s="12">
        <f t="shared" si="2"/>
        <v>72.222222222222214</v>
      </c>
      <c r="S17" s="13" t="str">
        <f t="shared" si="3"/>
        <v>VI</v>
      </c>
    </row>
    <row r="18" spans="1:19" ht="10.5" customHeight="1" x14ac:dyDescent="0.2">
      <c r="A18" s="10" t="s">
        <v>307</v>
      </c>
      <c r="B18" s="10">
        <f t="shared" si="0"/>
        <v>16</v>
      </c>
      <c r="C18" s="10" t="s">
        <v>172</v>
      </c>
      <c r="D18" s="10" t="s">
        <v>116</v>
      </c>
      <c r="E18" s="10" t="s">
        <v>51</v>
      </c>
      <c r="F18" s="10" t="s">
        <v>4</v>
      </c>
      <c r="G18" s="11">
        <v>1</v>
      </c>
      <c r="H18" s="11">
        <v>1</v>
      </c>
      <c r="I18" s="11">
        <v>1</v>
      </c>
      <c r="J18" s="11">
        <v>0</v>
      </c>
      <c r="K18" s="11">
        <v>1</v>
      </c>
      <c r="L18" s="11">
        <v>2</v>
      </c>
      <c r="M18" s="11">
        <v>1</v>
      </c>
      <c r="N18" s="11">
        <v>2</v>
      </c>
      <c r="O18" s="11">
        <v>2.5</v>
      </c>
      <c r="P18" s="11">
        <v>18</v>
      </c>
      <c r="Q18" s="11">
        <f t="shared" si="1"/>
        <v>11.5</v>
      </c>
      <c r="R18" s="12">
        <f t="shared" si="2"/>
        <v>63.888888888888886</v>
      </c>
      <c r="S18" s="13" t="str">
        <f t="shared" si="3"/>
        <v>V</v>
      </c>
    </row>
    <row r="19" spans="1:19" ht="10.5" customHeight="1" x14ac:dyDescent="0.2">
      <c r="A19" s="10" t="s">
        <v>455</v>
      </c>
      <c r="B19" s="10">
        <f t="shared" si="0"/>
        <v>17</v>
      </c>
      <c r="C19" s="10" t="s">
        <v>172</v>
      </c>
      <c r="D19" s="10" t="s">
        <v>148</v>
      </c>
      <c r="E19" s="10" t="s">
        <v>44</v>
      </c>
      <c r="F19" s="10" t="s">
        <v>6</v>
      </c>
      <c r="G19" s="11">
        <v>0</v>
      </c>
      <c r="H19" s="11">
        <v>1</v>
      </c>
      <c r="I19" s="11">
        <v>3</v>
      </c>
      <c r="J19" s="11">
        <v>3</v>
      </c>
      <c r="K19" s="11">
        <v>1</v>
      </c>
      <c r="L19" s="11">
        <v>2</v>
      </c>
      <c r="M19" s="11">
        <v>1</v>
      </c>
      <c r="N19" s="11">
        <v>1</v>
      </c>
      <c r="O19" s="11">
        <v>3</v>
      </c>
      <c r="P19" s="11">
        <v>18</v>
      </c>
      <c r="Q19" s="11">
        <f t="shared" si="1"/>
        <v>15</v>
      </c>
      <c r="R19" s="12">
        <f t="shared" si="2"/>
        <v>83.333333333333343</v>
      </c>
      <c r="S19" s="13" t="str">
        <f t="shared" si="3"/>
        <v>VII</v>
      </c>
    </row>
    <row r="20" spans="1:19" ht="10.5" customHeight="1" x14ac:dyDescent="0.2">
      <c r="A20" s="10" t="s">
        <v>276</v>
      </c>
      <c r="B20" s="10">
        <f t="shared" si="0"/>
        <v>18</v>
      </c>
      <c r="C20" s="10" t="s">
        <v>172</v>
      </c>
      <c r="D20" s="10" t="s">
        <v>48</v>
      </c>
      <c r="E20" s="10" t="s">
        <v>20</v>
      </c>
      <c r="F20" s="10" t="s">
        <v>4</v>
      </c>
      <c r="G20" s="11">
        <v>0</v>
      </c>
      <c r="H20" s="11">
        <v>0</v>
      </c>
      <c r="I20" s="11">
        <v>3</v>
      </c>
      <c r="J20" s="11">
        <v>2</v>
      </c>
      <c r="K20" s="11">
        <v>1</v>
      </c>
      <c r="L20" s="11">
        <v>2</v>
      </c>
      <c r="M20" s="11">
        <v>1</v>
      </c>
      <c r="N20" s="11">
        <v>0</v>
      </c>
      <c r="O20" s="11">
        <v>0</v>
      </c>
      <c r="P20" s="11">
        <v>18</v>
      </c>
      <c r="Q20" s="11">
        <f t="shared" si="1"/>
        <v>9</v>
      </c>
      <c r="R20" s="12">
        <f t="shared" si="2"/>
        <v>50</v>
      </c>
      <c r="S20" s="13" t="str">
        <f t="shared" si="3"/>
        <v>IV</v>
      </c>
    </row>
    <row r="21" spans="1:19" ht="10.5" customHeight="1" x14ac:dyDescent="0.2">
      <c r="A21" s="10" t="s">
        <v>435</v>
      </c>
      <c r="B21" s="10">
        <f t="shared" si="0"/>
        <v>19</v>
      </c>
      <c r="C21" s="10" t="s">
        <v>172</v>
      </c>
      <c r="D21" s="10" t="s">
        <v>81</v>
      </c>
      <c r="E21" s="10" t="s">
        <v>150</v>
      </c>
      <c r="F21" s="10" t="s">
        <v>4</v>
      </c>
      <c r="G21" s="11">
        <v>1</v>
      </c>
      <c r="H21" s="11">
        <v>0</v>
      </c>
      <c r="I21" s="11">
        <v>0</v>
      </c>
      <c r="J21" s="11">
        <v>2</v>
      </c>
      <c r="K21" s="11">
        <v>1</v>
      </c>
      <c r="L21" s="11">
        <v>2</v>
      </c>
      <c r="M21" s="11">
        <v>1</v>
      </c>
      <c r="N21" s="11">
        <v>2</v>
      </c>
      <c r="O21" s="11">
        <v>3</v>
      </c>
      <c r="P21" s="11">
        <v>18</v>
      </c>
      <c r="Q21" s="11">
        <f t="shared" si="1"/>
        <v>12</v>
      </c>
      <c r="R21" s="12">
        <f t="shared" si="2"/>
        <v>66.666666666666657</v>
      </c>
      <c r="S21" s="13" t="str">
        <f t="shared" si="3"/>
        <v>V</v>
      </c>
    </row>
    <row r="22" spans="1:19" ht="10.5" customHeight="1" x14ac:dyDescent="0.2">
      <c r="A22" s="10" t="s">
        <v>272</v>
      </c>
      <c r="B22" s="10">
        <f t="shared" si="0"/>
        <v>20</v>
      </c>
      <c r="C22" s="10" t="s">
        <v>172</v>
      </c>
      <c r="D22" s="10" t="s">
        <v>273</v>
      </c>
      <c r="E22" s="10" t="s">
        <v>31</v>
      </c>
      <c r="F22" s="10" t="s">
        <v>4</v>
      </c>
      <c r="G22" s="17" t="s">
        <v>485</v>
      </c>
      <c r="H22" s="18"/>
      <c r="I22" s="18"/>
      <c r="J22" s="18"/>
      <c r="K22" s="18"/>
      <c r="L22" s="18"/>
      <c r="M22" s="18"/>
      <c r="N22" s="18"/>
      <c r="O22" s="19"/>
      <c r="P22" s="11">
        <v>18</v>
      </c>
      <c r="Q22" s="11">
        <f t="shared" si="1"/>
        <v>0</v>
      </c>
      <c r="R22" s="12">
        <f t="shared" si="2"/>
        <v>0</v>
      </c>
      <c r="S22" s="13" t="str">
        <f t="shared" si="3"/>
        <v>I</v>
      </c>
    </row>
    <row r="23" spans="1:19" ht="10.5" customHeight="1" x14ac:dyDescent="0.2">
      <c r="A23" s="10" t="s">
        <v>274</v>
      </c>
      <c r="B23" s="10">
        <f t="shared" si="0"/>
        <v>21</v>
      </c>
      <c r="C23" s="10" t="s">
        <v>172</v>
      </c>
      <c r="D23" s="10" t="s">
        <v>275</v>
      </c>
      <c r="E23" s="10" t="s">
        <v>31</v>
      </c>
      <c r="F23" s="10" t="s">
        <v>4</v>
      </c>
      <c r="G23" s="11">
        <v>1</v>
      </c>
      <c r="H23" s="11">
        <v>0</v>
      </c>
      <c r="I23" s="11">
        <v>1</v>
      </c>
      <c r="J23" s="11">
        <v>3</v>
      </c>
      <c r="K23" s="11">
        <v>1</v>
      </c>
      <c r="L23" s="11">
        <v>2</v>
      </c>
      <c r="M23" s="11">
        <v>1</v>
      </c>
      <c r="N23" s="11">
        <v>1</v>
      </c>
      <c r="O23" s="11">
        <v>1.5</v>
      </c>
      <c r="P23" s="11">
        <v>18</v>
      </c>
      <c r="Q23" s="11">
        <f t="shared" si="1"/>
        <v>11.5</v>
      </c>
      <c r="R23" s="12">
        <f t="shared" si="2"/>
        <v>63.888888888888886</v>
      </c>
      <c r="S23" s="13" t="str">
        <f t="shared" si="3"/>
        <v>V</v>
      </c>
    </row>
    <row r="24" spans="1:19" ht="10.5" customHeight="1" x14ac:dyDescent="0.2">
      <c r="A24" s="10" t="s">
        <v>267</v>
      </c>
      <c r="B24" s="10">
        <f t="shared" si="0"/>
        <v>22</v>
      </c>
      <c r="C24" s="10" t="s">
        <v>172</v>
      </c>
      <c r="D24" s="10" t="s">
        <v>74</v>
      </c>
      <c r="E24" s="10" t="s">
        <v>5</v>
      </c>
      <c r="F24" s="10" t="s">
        <v>4</v>
      </c>
      <c r="G24" s="11">
        <v>1</v>
      </c>
      <c r="H24" s="11">
        <v>1</v>
      </c>
      <c r="I24" s="11">
        <v>2</v>
      </c>
      <c r="J24" s="11">
        <v>3</v>
      </c>
      <c r="K24" s="11">
        <v>1</v>
      </c>
      <c r="L24" s="11">
        <v>2</v>
      </c>
      <c r="M24" s="11">
        <v>1</v>
      </c>
      <c r="N24" s="11">
        <v>2</v>
      </c>
      <c r="O24" s="11">
        <v>3</v>
      </c>
      <c r="P24" s="11">
        <v>18</v>
      </c>
      <c r="Q24" s="11">
        <f t="shared" si="1"/>
        <v>16</v>
      </c>
      <c r="R24" s="12">
        <f t="shared" si="2"/>
        <v>88.888888888888886</v>
      </c>
      <c r="S24" s="13" t="str">
        <f t="shared" si="3"/>
        <v>VII</v>
      </c>
    </row>
    <row r="25" spans="1:19" ht="10.5" customHeight="1" x14ac:dyDescent="0.2">
      <c r="A25" s="10" t="s">
        <v>268</v>
      </c>
      <c r="B25" s="10">
        <f t="shared" si="0"/>
        <v>23</v>
      </c>
      <c r="C25" s="10" t="s">
        <v>172</v>
      </c>
      <c r="D25" s="10" t="s">
        <v>269</v>
      </c>
      <c r="E25" s="10" t="s">
        <v>5</v>
      </c>
      <c r="F25" s="10" t="s">
        <v>4</v>
      </c>
      <c r="G25" s="11">
        <v>1</v>
      </c>
      <c r="H25" s="11">
        <v>0</v>
      </c>
      <c r="I25" s="11">
        <v>2</v>
      </c>
      <c r="J25" s="11">
        <v>2</v>
      </c>
      <c r="K25" s="11">
        <v>1</v>
      </c>
      <c r="L25" s="11">
        <v>2</v>
      </c>
      <c r="M25" s="11">
        <v>1</v>
      </c>
      <c r="N25" s="11">
        <v>2</v>
      </c>
      <c r="O25" s="11">
        <v>0.5</v>
      </c>
      <c r="P25" s="11">
        <v>18</v>
      </c>
      <c r="Q25" s="11">
        <f t="shared" si="1"/>
        <v>11.5</v>
      </c>
      <c r="R25" s="12">
        <f t="shared" si="2"/>
        <v>63.888888888888886</v>
      </c>
      <c r="S25" s="13" t="str">
        <f t="shared" si="3"/>
        <v>V</v>
      </c>
    </row>
    <row r="26" spans="1:19" ht="10.5" customHeight="1" x14ac:dyDescent="0.2">
      <c r="A26" s="10" t="s">
        <v>270</v>
      </c>
      <c r="B26" s="10">
        <f t="shared" si="0"/>
        <v>24</v>
      </c>
      <c r="C26" s="10" t="s">
        <v>172</v>
      </c>
      <c r="D26" s="10" t="s">
        <v>271</v>
      </c>
      <c r="E26" s="10" t="s">
        <v>5</v>
      </c>
      <c r="F26" s="10" t="s">
        <v>4</v>
      </c>
      <c r="G26" s="11">
        <v>1</v>
      </c>
      <c r="H26" s="11">
        <v>0</v>
      </c>
      <c r="I26" s="11">
        <v>0</v>
      </c>
      <c r="J26" s="11">
        <v>2</v>
      </c>
      <c r="K26" s="11">
        <v>1</v>
      </c>
      <c r="L26" s="11">
        <v>2</v>
      </c>
      <c r="M26" s="11">
        <v>1</v>
      </c>
      <c r="N26" s="11">
        <v>2</v>
      </c>
      <c r="O26" s="11">
        <v>3</v>
      </c>
      <c r="P26" s="11">
        <v>18</v>
      </c>
      <c r="Q26" s="11">
        <f t="shared" si="1"/>
        <v>12</v>
      </c>
      <c r="R26" s="12">
        <f t="shared" si="2"/>
        <v>66.666666666666657</v>
      </c>
      <c r="S26" s="13" t="str">
        <f t="shared" si="3"/>
        <v>V</v>
      </c>
    </row>
    <row r="27" spans="1:19" ht="10.5" customHeight="1" x14ac:dyDescent="0.2">
      <c r="A27" s="10" t="s">
        <v>265</v>
      </c>
      <c r="B27" s="10">
        <f t="shared" si="0"/>
        <v>25</v>
      </c>
      <c r="C27" s="10" t="s">
        <v>172</v>
      </c>
      <c r="D27" s="10" t="s">
        <v>266</v>
      </c>
      <c r="E27" s="10" t="s">
        <v>85</v>
      </c>
      <c r="F27" s="10" t="s">
        <v>6</v>
      </c>
      <c r="G27" s="11">
        <v>0</v>
      </c>
      <c r="H27" s="11">
        <v>1</v>
      </c>
      <c r="I27" s="11">
        <v>0</v>
      </c>
      <c r="J27" s="11">
        <v>2</v>
      </c>
      <c r="K27" s="11">
        <v>1</v>
      </c>
      <c r="L27" s="11">
        <v>2</v>
      </c>
      <c r="M27" s="11">
        <v>1</v>
      </c>
      <c r="N27" s="11">
        <v>0</v>
      </c>
      <c r="O27" s="11">
        <v>2</v>
      </c>
      <c r="P27" s="11">
        <v>18</v>
      </c>
      <c r="Q27" s="11">
        <f t="shared" si="1"/>
        <v>9</v>
      </c>
      <c r="R27" s="12">
        <f t="shared" si="2"/>
        <v>50</v>
      </c>
      <c r="S27" s="13" t="str">
        <f t="shared" si="3"/>
        <v>IV</v>
      </c>
    </row>
    <row r="28" spans="1:19" ht="10.5" customHeight="1" x14ac:dyDescent="0.2">
      <c r="A28" s="10" t="s">
        <v>322</v>
      </c>
      <c r="B28" s="10">
        <f t="shared" si="0"/>
        <v>26</v>
      </c>
      <c r="C28" s="10" t="s">
        <v>172</v>
      </c>
      <c r="D28" s="10" t="s">
        <v>190</v>
      </c>
      <c r="E28" s="10" t="s">
        <v>323</v>
      </c>
      <c r="F28" s="10" t="s">
        <v>4</v>
      </c>
      <c r="G28" s="11">
        <v>1</v>
      </c>
      <c r="H28" s="11">
        <v>0</v>
      </c>
      <c r="I28" s="11">
        <v>3</v>
      </c>
      <c r="J28" s="11">
        <v>3</v>
      </c>
      <c r="K28" s="11">
        <v>1</v>
      </c>
      <c r="L28" s="11">
        <v>2</v>
      </c>
      <c r="M28" s="11">
        <v>1</v>
      </c>
      <c r="N28" s="11">
        <v>2</v>
      </c>
      <c r="O28" s="11">
        <v>3</v>
      </c>
      <c r="P28" s="11">
        <v>18</v>
      </c>
      <c r="Q28" s="11">
        <f t="shared" si="1"/>
        <v>16</v>
      </c>
      <c r="R28" s="12">
        <f t="shared" si="2"/>
        <v>88.888888888888886</v>
      </c>
      <c r="S28" s="13" t="str">
        <f t="shared" si="3"/>
        <v>VII</v>
      </c>
    </row>
    <row r="29" spans="1:19" ht="10.5" customHeight="1" x14ac:dyDescent="0.2">
      <c r="A29" s="10" t="s">
        <v>459</v>
      </c>
      <c r="B29" s="10">
        <f t="shared" si="0"/>
        <v>27</v>
      </c>
      <c r="C29" s="10" t="s">
        <v>172</v>
      </c>
      <c r="D29" s="10" t="s">
        <v>130</v>
      </c>
      <c r="E29" s="10" t="s">
        <v>18</v>
      </c>
      <c r="F29" s="10" t="s">
        <v>4</v>
      </c>
      <c r="G29" s="11">
        <v>1</v>
      </c>
      <c r="H29" s="11">
        <v>2</v>
      </c>
      <c r="I29" s="11">
        <v>2</v>
      </c>
      <c r="J29" s="11">
        <v>3</v>
      </c>
      <c r="K29" s="11">
        <v>1</v>
      </c>
      <c r="L29" s="11">
        <v>2</v>
      </c>
      <c r="M29" s="11">
        <v>1</v>
      </c>
      <c r="N29" s="11">
        <v>1.5</v>
      </c>
      <c r="O29" s="11">
        <v>3</v>
      </c>
      <c r="P29" s="11">
        <v>18</v>
      </c>
      <c r="Q29" s="11">
        <f t="shared" si="1"/>
        <v>16.5</v>
      </c>
      <c r="R29" s="12">
        <f t="shared" si="2"/>
        <v>91.666666666666657</v>
      </c>
      <c r="S29" s="13" t="str">
        <f t="shared" si="3"/>
        <v>VIII</v>
      </c>
    </row>
    <row r="30" spans="1:19" ht="10.5" customHeight="1" x14ac:dyDescent="0.2">
      <c r="A30" s="10" t="s">
        <v>305</v>
      </c>
      <c r="B30" s="10">
        <f t="shared" si="0"/>
        <v>28</v>
      </c>
      <c r="C30" s="10" t="s">
        <v>172</v>
      </c>
      <c r="D30" s="10" t="s">
        <v>38</v>
      </c>
      <c r="E30" s="10" t="s">
        <v>306</v>
      </c>
      <c r="F30" s="10" t="s">
        <v>4</v>
      </c>
      <c r="G30" s="11">
        <v>0</v>
      </c>
      <c r="H30" s="11">
        <v>1</v>
      </c>
      <c r="I30" s="11">
        <v>2</v>
      </c>
      <c r="J30" s="11">
        <v>3</v>
      </c>
      <c r="K30" s="11">
        <v>1</v>
      </c>
      <c r="L30" s="11">
        <v>2</v>
      </c>
      <c r="M30" s="11">
        <v>1</v>
      </c>
      <c r="N30" s="11">
        <v>1.5</v>
      </c>
      <c r="O30" s="11">
        <v>0</v>
      </c>
      <c r="P30" s="11">
        <v>18</v>
      </c>
      <c r="Q30" s="11">
        <f t="shared" si="1"/>
        <v>11.5</v>
      </c>
      <c r="R30" s="12">
        <f t="shared" si="2"/>
        <v>63.888888888888886</v>
      </c>
      <c r="S30" s="13" t="str">
        <f t="shared" si="3"/>
        <v>V</v>
      </c>
    </row>
    <row r="31" spans="1:19" ht="10.5" customHeight="1" x14ac:dyDescent="0.2">
      <c r="A31" s="10" t="s">
        <v>324</v>
      </c>
      <c r="B31" s="10">
        <f t="shared" si="0"/>
        <v>29</v>
      </c>
      <c r="C31" s="10" t="s">
        <v>172</v>
      </c>
      <c r="D31" s="10" t="s">
        <v>139</v>
      </c>
      <c r="E31" s="10" t="s">
        <v>155</v>
      </c>
      <c r="F31" s="10" t="s">
        <v>4</v>
      </c>
      <c r="G31" s="11">
        <v>1</v>
      </c>
      <c r="H31" s="11">
        <v>0</v>
      </c>
      <c r="I31" s="11">
        <v>1</v>
      </c>
      <c r="J31" s="11">
        <v>3</v>
      </c>
      <c r="K31" s="11">
        <v>1</v>
      </c>
      <c r="L31" s="11">
        <v>2</v>
      </c>
      <c r="M31" s="11">
        <v>1</v>
      </c>
      <c r="N31" s="11">
        <v>1.5</v>
      </c>
      <c r="O31" s="11">
        <v>3</v>
      </c>
      <c r="P31" s="11">
        <v>18</v>
      </c>
      <c r="Q31" s="11">
        <f t="shared" si="1"/>
        <v>13.5</v>
      </c>
      <c r="R31" s="12">
        <f t="shared" si="2"/>
        <v>75</v>
      </c>
      <c r="S31" s="13" t="str">
        <f t="shared" si="3"/>
        <v>VI</v>
      </c>
    </row>
    <row r="32" spans="1:19" ht="10.5" customHeight="1" x14ac:dyDescent="0.2">
      <c r="A32" s="10" t="s">
        <v>456</v>
      </c>
      <c r="B32" s="10">
        <f t="shared" si="0"/>
        <v>30</v>
      </c>
      <c r="C32" s="10" t="s">
        <v>172</v>
      </c>
      <c r="D32" s="10" t="s">
        <v>457</v>
      </c>
      <c r="E32" s="10" t="s">
        <v>458</v>
      </c>
      <c r="F32" s="10" t="s">
        <v>4</v>
      </c>
      <c r="G32" s="11">
        <v>1</v>
      </c>
      <c r="H32" s="11">
        <v>0</v>
      </c>
      <c r="I32" s="11">
        <v>3</v>
      </c>
      <c r="J32" s="11">
        <v>2</v>
      </c>
      <c r="K32" s="11">
        <v>1</v>
      </c>
      <c r="L32" s="11">
        <v>2</v>
      </c>
      <c r="M32" s="11">
        <v>1</v>
      </c>
      <c r="N32" s="11">
        <v>2</v>
      </c>
      <c r="O32" s="11">
        <v>3</v>
      </c>
      <c r="P32" s="11">
        <v>18</v>
      </c>
      <c r="Q32" s="11">
        <f t="shared" si="1"/>
        <v>15</v>
      </c>
      <c r="R32" s="12">
        <f t="shared" si="2"/>
        <v>83.333333333333343</v>
      </c>
      <c r="S32" s="13" t="str">
        <f t="shared" si="3"/>
        <v>VII</v>
      </c>
    </row>
    <row r="33" spans="1:19" ht="10.5" customHeight="1" x14ac:dyDescent="0.2">
      <c r="A33" s="10" t="s">
        <v>176</v>
      </c>
      <c r="B33" s="10">
        <f t="shared" si="0"/>
        <v>31</v>
      </c>
      <c r="C33" s="10" t="s">
        <v>172</v>
      </c>
      <c r="D33" s="10" t="s">
        <v>148</v>
      </c>
      <c r="E33" s="10" t="s">
        <v>177</v>
      </c>
      <c r="F33" s="10" t="s">
        <v>4</v>
      </c>
      <c r="G33" s="11">
        <v>0</v>
      </c>
      <c r="H33" s="11">
        <v>0</v>
      </c>
      <c r="I33" s="11">
        <v>3</v>
      </c>
      <c r="J33" s="11">
        <v>3</v>
      </c>
      <c r="K33" s="11">
        <v>1</v>
      </c>
      <c r="L33" s="11">
        <v>2</v>
      </c>
      <c r="M33" s="11">
        <v>1</v>
      </c>
      <c r="N33" s="11">
        <v>2</v>
      </c>
      <c r="O33" s="11">
        <v>1</v>
      </c>
      <c r="P33" s="11">
        <v>18</v>
      </c>
      <c r="Q33" s="11">
        <f t="shared" si="1"/>
        <v>13</v>
      </c>
      <c r="R33" s="12">
        <f t="shared" si="2"/>
        <v>72.222222222222214</v>
      </c>
      <c r="S33" s="13" t="str">
        <f t="shared" si="3"/>
        <v>VI</v>
      </c>
    </row>
    <row r="34" spans="1:19" ht="10.5" customHeight="1" x14ac:dyDescent="0.2">
      <c r="A34" s="10" t="s">
        <v>179</v>
      </c>
      <c r="B34" s="10">
        <f t="shared" si="0"/>
        <v>32</v>
      </c>
      <c r="C34" s="10" t="s">
        <v>172</v>
      </c>
      <c r="D34" s="10" t="s">
        <v>103</v>
      </c>
      <c r="E34" s="10" t="s">
        <v>114</v>
      </c>
      <c r="F34" s="10" t="s">
        <v>4</v>
      </c>
      <c r="G34" s="11">
        <v>1</v>
      </c>
      <c r="H34" s="11">
        <v>0</v>
      </c>
      <c r="I34" s="11">
        <v>2</v>
      </c>
      <c r="J34" s="11">
        <v>3</v>
      </c>
      <c r="K34" s="11">
        <v>1</v>
      </c>
      <c r="L34" s="11">
        <v>2</v>
      </c>
      <c r="M34" s="11">
        <v>1</v>
      </c>
      <c r="N34" s="11">
        <v>1</v>
      </c>
      <c r="O34" s="11">
        <v>3</v>
      </c>
      <c r="P34" s="11">
        <v>18</v>
      </c>
      <c r="Q34" s="11">
        <f t="shared" si="1"/>
        <v>14</v>
      </c>
      <c r="R34" s="12">
        <f t="shared" si="2"/>
        <v>77.777777777777786</v>
      </c>
      <c r="S34" s="13" t="str">
        <f t="shared" si="3"/>
        <v>VI</v>
      </c>
    </row>
    <row r="35" spans="1:19" ht="10.5" customHeight="1" x14ac:dyDescent="0.2">
      <c r="A35" s="10" t="s">
        <v>279</v>
      </c>
      <c r="B35" s="10">
        <f t="shared" si="0"/>
        <v>33</v>
      </c>
      <c r="C35" s="10" t="s">
        <v>172</v>
      </c>
      <c r="D35" s="10" t="s">
        <v>32</v>
      </c>
      <c r="E35" s="10" t="s">
        <v>33</v>
      </c>
      <c r="F35" s="10" t="s">
        <v>4</v>
      </c>
      <c r="G35" s="11">
        <v>1</v>
      </c>
      <c r="H35" s="11">
        <v>0</v>
      </c>
      <c r="I35" s="11">
        <v>3</v>
      </c>
      <c r="J35" s="11">
        <v>3</v>
      </c>
      <c r="K35" s="11">
        <v>1</v>
      </c>
      <c r="L35" s="11">
        <v>2</v>
      </c>
      <c r="M35" s="11">
        <v>1</v>
      </c>
      <c r="N35" s="11">
        <v>2</v>
      </c>
      <c r="O35" s="11">
        <v>2.5</v>
      </c>
      <c r="P35" s="11">
        <v>18</v>
      </c>
      <c r="Q35" s="11">
        <f t="shared" si="1"/>
        <v>15.5</v>
      </c>
      <c r="R35" s="12">
        <f t="shared" si="2"/>
        <v>86.111111111111114</v>
      </c>
      <c r="S35" s="13" t="str">
        <f t="shared" si="3"/>
        <v>VII</v>
      </c>
    </row>
    <row r="36" spans="1:19" ht="10.5" customHeight="1" x14ac:dyDescent="0.2">
      <c r="A36" s="10" t="s">
        <v>437</v>
      </c>
      <c r="B36" s="10">
        <f t="shared" si="0"/>
        <v>34</v>
      </c>
      <c r="C36" s="10" t="s">
        <v>172</v>
      </c>
      <c r="D36" s="10" t="s">
        <v>81</v>
      </c>
      <c r="E36" s="10" t="s">
        <v>429</v>
      </c>
      <c r="F36" s="10" t="s">
        <v>4</v>
      </c>
      <c r="G36" s="11">
        <v>0</v>
      </c>
      <c r="H36" s="11">
        <v>0</v>
      </c>
      <c r="I36" s="11">
        <v>1</v>
      </c>
      <c r="J36" s="11">
        <v>2</v>
      </c>
      <c r="K36" s="11">
        <v>1</v>
      </c>
      <c r="L36" s="11">
        <v>2</v>
      </c>
      <c r="M36" s="11">
        <v>1</v>
      </c>
      <c r="N36" s="11">
        <v>2</v>
      </c>
      <c r="O36" s="11">
        <v>0</v>
      </c>
      <c r="P36" s="11">
        <v>18</v>
      </c>
      <c r="Q36" s="11">
        <f t="shared" si="1"/>
        <v>9</v>
      </c>
      <c r="R36" s="12">
        <f t="shared" si="2"/>
        <v>50</v>
      </c>
      <c r="S36" s="13" t="str">
        <f t="shared" si="3"/>
        <v>IV</v>
      </c>
    </row>
    <row r="37" spans="1:19" ht="10.5" customHeight="1" x14ac:dyDescent="0.2">
      <c r="A37" s="10" t="s">
        <v>320</v>
      </c>
      <c r="B37" s="10">
        <f t="shared" si="0"/>
        <v>35</v>
      </c>
      <c r="C37" s="10" t="s">
        <v>172</v>
      </c>
      <c r="D37" s="10" t="s">
        <v>90</v>
      </c>
      <c r="E37" s="10" t="s">
        <v>79</v>
      </c>
      <c r="F37" s="10" t="s">
        <v>6</v>
      </c>
      <c r="G37" s="11">
        <v>1</v>
      </c>
      <c r="H37" s="11">
        <v>1</v>
      </c>
      <c r="I37" s="11">
        <v>2</v>
      </c>
      <c r="J37" s="11">
        <v>3</v>
      </c>
      <c r="K37" s="11">
        <v>1</v>
      </c>
      <c r="L37" s="11">
        <v>2</v>
      </c>
      <c r="M37" s="11">
        <v>1</v>
      </c>
      <c r="N37" s="11">
        <v>2</v>
      </c>
      <c r="O37" s="11">
        <v>3</v>
      </c>
      <c r="P37" s="11">
        <v>18</v>
      </c>
      <c r="Q37" s="11">
        <f t="shared" si="1"/>
        <v>16</v>
      </c>
      <c r="R37" s="12">
        <f t="shared" si="2"/>
        <v>88.888888888888886</v>
      </c>
      <c r="S37" s="13" t="str">
        <f t="shared" si="3"/>
        <v>VII</v>
      </c>
    </row>
    <row r="38" spans="1:19" ht="10.5" customHeight="1" x14ac:dyDescent="0.2">
      <c r="A38" s="10" t="s">
        <v>436</v>
      </c>
      <c r="B38" s="10">
        <f t="shared" si="0"/>
        <v>36</v>
      </c>
      <c r="C38" s="10" t="s">
        <v>172</v>
      </c>
      <c r="D38" s="10" t="s">
        <v>108</v>
      </c>
      <c r="E38" s="10" t="s">
        <v>17</v>
      </c>
      <c r="F38" s="10" t="s">
        <v>6</v>
      </c>
      <c r="G38" s="11">
        <v>1</v>
      </c>
      <c r="H38" s="11">
        <v>0</v>
      </c>
      <c r="I38" s="11">
        <v>2</v>
      </c>
      <c r="J38" s="11">
        <v>3</v>
      </c>
      <c r="K38" s="11">
        <v>1</v>
      </c>
      <c r="L38" s="11">
        <v>1</v>
      </c>
      <c r="M38" s="11">
        <v>0</v>
      </c>
      <c r="N38" s="11">
        <v>0</v>
      </c>
      <c r="O38" s="11">
        <v>0</v>
      </c>
      <c r="P38" s="11">
        <v>18</v>
      </c>
      <c r="Q38" s="11">
        <f t="shared" si="1"/>
        <v>8</v>
      </c>
      <c r="R38" s="12">
        <f t="shared" si="2"/>
        <v>44.444444444444443</v>
      </c>
      <c r="S38" s="13" t="str">
        <f t="shared" si="3"/>
        <v>III</v>
      </c>
    </row>
    <row r="39" spans="1:19" ht="10.5" customHeight="1" x14ac:dyDescent="0.2">
      <c r="A39" s="10" t="s">
        <v>453</v>
      </c>
      <c r="B39" s="10">
        <f t="shared" si="0"/>
        <v>37</v>
      </c>
      <c r="C39" s="10" t="s">
        <v>172</v>
      </c>
      <c r="D39" s="10" t="s">
        <v>52</v>
      </c>
      <c r="E39" s="10" t="s">
        <v>61</v>
      </c>
      <c r="F39" s="10" t="s">
        <v>6</v>
      </c>
      <c r="G39" s="11">
        <v>1</v>
      </c>
      <c r="H39" s="11">
        <v>0</v>
      </c>
      <c r="I39" s="11">
        <v>3</v>
      </c>
      <c r="J39" s="11">
        <v>3</v>
      </c>
      <c r="K39" s="11">
        <v>1</v>
      </c>
      <c r="L39" s="11">
        <v>1.5</v>
      </c>
      <c r="M39" s="11">
        <v>1</v>
      </c>
      <c r="N39" s="11">
        <v>1</v>
      </c>
      <c r="O39" s="11">
        <v>3</v>
      </c>
      <c r="P39" s="11">
        <v>18</v>
      </c>
      <c r="Q39" s="11">
        <f t="shared" si="1"/>
        <v>14.5</v>
      </c>
      <c r="R39" s="12">
        <f t="shared" si="2"/>
        <v>80.555555555555557</v>
      </c>
      <c r="S39" s="13" t="str">
        <f t="shared" si="3"/>
        <v>VII</v>
      </c>
    </row>
    <row r="40" spans="1:19" ht="10.5" customHeight="1" x14ac:dyDescent="0.2">
      <c r="A40" s="10" t="s">
        <v>318</v>
      </c>
      <c r="B40" s="10">
        <f t="shared" si="0"/>
        <v>38</v>
      </c>
      <c r="C40" s="10" t="s">
        <v>172</v>
      </c>
      <c r="D40" s="10" t="s">
        <v>319</v>
      </c>
      <c r="E40" s="10" t="s">
        <v>67</v>
      </c>
      <c r="F40" s="10" t="s">
        <v>6</v>
      </c>
      <c r="G40" s="11">
        <v>1</v>
      </c>
      <c r="H40" s="11">
        <v>0</v>
      </c>
      <c r="I40" s="11">
        <v>2</v>
      </c>
      <c r="J40" s="11">
        <v>3</v>
      </c>
      <c r="K40" s="11">
        <v>1</v>
      </c>
      <c r="L40" s="11">
        <v>2</v>
      </c>
      <c r="M40" s="11">
        <v>1</v>
      </c>
      <c r="N40" s="11">
        <v>2</v>
      </c>
      <c r="O40" s="11">
        <v>3</v>
      </c>
      <c r="P40" s="11">
        <v>18</v>
      </c>
      <c r="Q40" s="11">
        <f t="shared" si="1"/>
        <v>15</v>
      </c>
      <c r="R40" s="12">
        <f t="shared" si="2"/>
        <v>83.333333333333343</v>
      </c>
      <c r="S40" s="13" t="str">
        <f t="shared" si="3"/>
        <v>VII</v>
      </c>
    </row>
    <row r="41" spans="1:19" ht="10.5" customHeight="1" x14ac:dyDescent="0.2">
      <c r="A41" s="10" t="s">
        <v>317</v>
      </c>
      <c r="B41" s="10">
        <f t="shared" si="0"/>
        <v>39</v>
      </c>
      <c r="C41" s="10" t="s">
        <v>172</v>
      </c>
      <c r="D41" s="10" t="s">
        <v>99</v>
      </c>
      <c r="E41" s="10" t="s">
        <v>96</v>
      </c>
      <c r="F41" s="10" t="s">
        <v>6</v>
      </c>
      <c r="G41" s="11">
        <v>1</v>
      </c>
      <c r="H41" s="11">
        <v>0</v>
      </c>
      <c r="I41" s="11">
        <v>3</v>
      </c>
      <c r="J41" s="11">
        <v>3</v>
      </c>
      <c r="K41" s="11">
        <v>1</v>
      </c>
      <c r="L41" s="11">
        <v>2</v>
      </c>
      <c r="M41" s="11">
        <v>1</v>
      </c>
      <c r="N41" s="11">
        <v>2</v>
      </c>
      <c r="O41" s="11">
        <v>0</v>
      </c>
      <c r="P41" s="11">
        <v>18</v>
      </c>
      <c r="Q41" s="11">
        <f t="shared" si="1"/>
        <v>13</v>
      </c>
      <c r="R41" s="12">
        <f t="shared" si="2"/>
        <v>72.222222222222214</v>
      </c>
      <c r="S41" s="13" t="str">
        <f t="shared" si="3"/>
        <v>VI</v>
      </c>
    </row>
    <row r="42" spans="1:19" ht="10.5" customHeight="1" x14ac:dyDescent="0.2">
      <c r="A42" s="10" t="s">
        <v>314</v>
      </c>
      <c r="B42" s="10">
        <f t="shared" si="0"/>
        <v>40</v>
      </c>
      <c r="C42" s="10" t="s">
        <v>172</v>
      </c>
      <c r="D42" s="10" t="s">
        <v>315</v>
      </c>
      <c r="E42" s="10" t="s">
        <v>316</v>
      </c>
      <c r="F42" s="10" t="s">
        <v>4</v>
      </c>
      <c r="G42" s="11">
        <v>1</v>
      </c>
      <c r="H42" s="11">
        <v>1</v>
      </c>
      <c r="I42" s="11">
        <v>3</v>
      </c>
      <c r="J42" s="11">
        <v>3</v>
      </c>
      <c r="K42" s="11">
        <v>1</v>
      </c>
      <c r="L42" s="11">
        <v>2</v>
      </c>
      <c r="M42" s="11">
        <v>1</v>
      </c>
      <c r="N42" s="11">
        <v>2</v>
      </c>
      <c r="O42" s="11">
        <v>2.5</v>
      </c>
      <c r="P42" s="11">
        <v>18</v>
      </c>
      <c r="Q42" s="11">
        <f t="shared" si="1"/>
        <v>16.5</v>
      </c>
      <c r="R42" s="12">
        <f t="shared" si="2"/>
        <v>91.666666666666657</v>
      </c>
      <c r="S42" s="13" t="str">
        <f t="shared" si="3"/>
        <v>VIII</v>
      </c>
    </row>
    <row r="43" spans="1:19" ht="10.5" customHeight="1" x14ac:dyDescent="0.2">
      <c r="A43" s="10" t="s">
        <v>313</v>
      </c>
      <c r="B43" s="10">
        <f t="shared" si="0"/>
        <v>41</v>
      </c>
      <c r="C43" s="10" t="s">
        <v>172</v>
      </c>
      <c r="D43" s="10" t="s">
        <v>119</v>
      </c>
      <c r="E43" s="10" t="s">
        <v>69</v>
      </c>
      <c r="F43" s="10" t="s">
        <v>4</v>
      </c>
      <c r="G43" s="11">
        <v>1</v>
      </c>
      <c r="H43" s="11">
        <v>0</v>
      </c>
      <c r="I43" s="11">
        <v>3</v>
      </c>
      <c r="J43" s="11">
        <v>0</v>
      </c>
      <c r="K43" s="11">
        <v>1</v>
      </c>
      <c r="L43" s="11">
        <v>2</v>
      </c>
      <c r="M43" s="11">
        <v>1</v>
      </c>
      <c r="N43" s="11">
        <v>1</v>
      </c>
      <c r="O43" s="11">
        <v>0</v>
      </c>
      <c r="P43" s="11">
        <v>18</v>
      </c>
      <c r="Q43" s="11">
        <f t="shared" si="1"/>
        <v>9</v>
      </c>
      <c r="R43" s="12">
        <f t="shared" si="2"/>
        <v>50</v>
      </c>
      <c r="S43" s="13" t="str">
        <f t="shared" si="3"/>
        <v>IV</v>
      </c>
    </row>
    <row r="44" spans="1:19" ht="10.5" customHeight="1" x14ac:dyDescent="0.2">
      <c r="A44" s="10" t="s">
        <v>312</v>
      </c>
      <c r="B44" s="10">
        <f t="shared" si="0"/>
        <v>42</v>
      </c>
      <c r="C44" s="10" t="s">
        <v>172</v>
      </c>
      <c r="D44" s="10" t="s">
        <v>80</v>
      </c>
      <c r="E44" s="10" t="s">
        <v>126</v>
      </c>
      <c r="F44" s="10" t="s">
        <v>6</v>
      </c>
      <c r="G44" s="11">
        <v>0</v>
      </c>
      <c r="H44" s="11">
        <v>1</v>
      </c>
      <c r="I44" s="11">
        <v>2</v>
      </c>
      <c r="J44" s="11">
        <v>3</v>
      </c>
      <c r="K44" s="11">
        <v>1</v>
      </c>
      <c r="L44" s="11">
        <v>2</v>
      </c>
      <c r="M44" s="11">
        <v>1</v>
      </c>
      <c r="N44" s="11">
        <v>1</v>
      </c>
      <c r="O44" s="11">
        <v>3</v>
      </c>
      <c r="P44" s="11">
        <v>18</v>
      </c>
      <c r="Q44" s="11">
        <f t="shared" si="1"/>
        <v>14</v>
      </c>
      <c r="R44" s="12">
        <f t="shared" si="2"/>
        <v>77.777777777777786</v>
      </c>
      <c r="S44" s="13" t="str">
        <f t="shared" si="3"/>
        <v>VI</v>
      </c>
    </row>
    <row r="45" spans="1:19" ht="10.5" customHeight="1" x14ac:dyDescent="0.2">
      <c r="A45" s="10" t="s">
        <v>310</v>
      </c>
      <c r="B45" s="10">
        <f t="shared" si="0"/>
        <v>43</v>
      </c>
      <c r="C45" s="10" t="s">
        <v>172</v>
      </c>
      <c r="D45" s="10" t="s">
        <v>311</v>
      </c>
      <c r="E45" s="10" t="s">
        <v>62</v>
      </c>
      <c r="F45" s="10" t="s">
        <v>4</v>
      </c>
      <c r="G45" s="11">
        <v>1</v>
      </c>
      <c r="H45" s="11">
        <v>0</v>
      </c>
      <c r="I45" s="11">
        <v>1</v>
      </c>
      <c r="J45" s="11">
        <v>3</v>
      </c>
      <c r="K45" s="11">
        <v>1</v>
      </c>
      <c r="L45" s="11">
        <v>2</v>
      </c>
      <c r="M45" s="11">
        <v>1</v>
      </c>
      <c r="N45" s="11">
        <v>1</v>
      </c>
      <c r="O45" s="11">
        <v>1.5</v>
      </c>
      <c r="P45" s="11">
        <v>18</v>
      </c>
      <c r="Q45" s="11">
        <f t="shared" si="1"/>
        <v>11.5</v>
      </c>
      <c r="R45" s="12">
        <f t="shared" si="2"/>
        <v>63.888888888888886</v>
      </c>
      <c r="S45" s="13" t="str">
        <f t="shared" si="3"/>
        <v>V</v>
      </c>
    </row>
    <row r="46" spans="1:19" ht="10.5" customHeight="1" x14ac:dyDescent="0.2">
      <c r="A46" s="10" t="s">
        <v>309</v>
      </c>
      <c r="B46" s="10">
        <f t="shared" si="0"/>
        <v>44</v>
      </c>
      <c r="C46" s="10" t="s">
        <v>172</v>
      </c>
      <c r="D46" s="10" t="s">
        <v>29</v>
      </c>
      <c r="E46" s="10" t="s">
        <v>28</v>
      </c>
      <c r="F46" s="10" t="s">
        <v>4</v>
      </c>
      <c r="G46" s="11">
        <v>0</v>
      </c>
      <c r="H46" s="11">
        <v>0</v>
      </c>
      <c r="I46" s="11">
        <v>2</v>
      </c>
      <c r="J46" s="11">
        <v>3</v>
      </c>
      <c r="K46" s="11">
        <v>1</v>
      </c>
      <c r="L46" s="11">
        <v>2</v>
      </c>
      <c r="M46" s="11">
        <v>1</v>
      </c>
      <c r="N46" s="11">
        <v>1</v>
      </c>
      <c r="O46" s="11">
        <v>2.5</v>
      </c>
      <c r="P46" s="11">
        <v>18</v>
      </c>
      <c r="Q46" s="11">
        <f t="shared" si="1"/>
        <v>12.5</v>
      </c>
      <c r="R46" s="12">
        <f t="shared" si="2"/>
        <v>69.444444444444443</v>
      </c>
      <c r="S46" s="13" t="str">
        <f t="shared" si="3"/>
        <v>V</v>
      </c>
    </row>
    <row r="47" spans="1:19" ht="10.5" customHeight="1" x14ac:dyDescent="0.2">
      <c r="A47" s="10" t="s">
        <v>308</v>
      </c>
      <c r="B47" s="10">
        <f t="shared" si="0"/>
        <v>45</v>
      </c>
      <c r="C47" s="10" t="s">
        <v>172</v>
      </c>
      <c r="D47" s="10" t="s">
        <v>180</v>
      </c>
      <c r="E47" s="10" t="s">
        <v>15</v>
      </c>
      <c r="F47" s="10" t="s">
        <v>4</v>
      </c>
      <c r="G47" s="11">
        <v>1</v>
      </c>
      <c r="H47" s="11">
        <v>1</v>
      </c>
      <c r="I47" s="11">
        <v>3</v>
      </c>
      <c r="J47" s="11">
        <v>3</v>
      </c>
      <c r="K47" s="11">
        <v>1</v>
      </c>
      <c r="L47" s="11">
        <v>2</v>
      </c>
      <c r="M47" s="11">
        <v>1</v>
      </c>
      <c r="N47" s="11">
        <v>0.5</v>
      </c>
      <c r="O47" s="11">
        <v>3</v>
      </c>
      <c r="P47" s="11">
        <v>18</v>
      </c>
      <c r="Q47" s="11">
        <f t="shared" si="1"/>
        <v>15.5</v>
      </c>
      <c r="R47" s="12">
        <f t="shared" si="2"/>
        <v>86.111111111111114</v>
      </c>
      <c r="S47" s="13" t="str">
        <f t="shared" si="3"/>
        <v>VII</v>
      </c>
    </row>
    <row r="48" spans="1:19" ht="10.5" customHeight="1" x14ac:dyDescent="0.2">
      <c r="A48" s="10" t="s">
        <v>293</v>
      </c>
      <c r="B48" s="10">
        <f t="shared" si="0"/>
        <v>46</v>
      </c>
      <c r="C48" s="10" t="s">
        <v>172</v>
      </c>
      <c r="D48" s="10" t="s">
        <v>115</v>
      </c>
      <c r="E48" s="10" t="s">
        <v>82</v>
      </c>
      <c r="F48" s="10" t="s">
        <v>4</v>
      </c>
      <c r="G48" s="11">
        <v>1</v>
      </c>
      <c r="H48" s="11">
        <v>1</v>
      </c>
      <c r="I48" s="11">
        <v>3</v>
      </c>
      <c r="J48" s="11">
        <v>3</v>
      </c>
      <c r="K48" s="11">
        <v>1</v>
      </c>
      <c r="L48" s="11">
        <v>2</v>
      </c>
      <c r="M48" s="11">
        <v>1</v>
      </c>
      <c r="N48" s="11">
        <v>2</v>
      </c>
      <c r="O48" s="11">
        <v>3</v>
      </c>
      <c r="P48" s="11">
        <v>18</v>
      </c>
      <c r="Q48" s="11">
        <f t="shared" si="1"/>
        <v>17</v>
      </c>
      <c r="R48" s="12">
        <f t="shared" si="2"/>
        <v>94.444444444444443</v>
      </c>
      <c r="S48" s="13" t="str">
        <f t="shared" si="3"/>
        <v>VIII</v>
      </c>
    </row>
    <row r="49" spans="1:19" ht="10.5" customHeight="1" x14ac:dyDescent="0.2">
      <c r="A49" s="10" t="s">
        <v>427</v>
      </c>
      <c r="B49" s="10">
        <f t="shared" si="0"/>
        <v>47</v>
      </c>
      <c r="C49" s="10" t="s">
        <v>172</v>
      </c>
      <c r="D49" s="10" t="s">
        <v>83</v>
      </c>
      <c r="E49" s="10" t="s">
        <v>428</v>
      </c>
      <c r="F49" s="10" t="s">
        <v>6</v>
      </c>
      <c r="G49" s="11">
        <v>1</v>
      </c>
      <c r="H49" s="11">
        <v>1</v>
      </c>
      <c r="I49" s="11">
        <v>2</v>
      </c>
      <c r="J49" s="11">
        <v>3</v>
      </c>
      <c r="K49" s="11">
        <v>1</v>
      </c>
      <c r="L49" s="11">
        <v>2</v>
      </c>
      <c r="M49" s="11">
        <v>1</v>
      </c>
      <c r="N49" s="11">
        <v>2</v>
      </c>
      <c r="O49" s="11">
        <v>3</v>
      </c>
      <c r="P49" s="11">
        <v>18</v>
      </c>
      <c r="Q49" s="11">
        <f t="shared" si="1"/>
        <v>16</v>
      </c>
      <c r="R49" s="12">
        <f t="shared" si="2"/>
        <v>88.888888888888886</v>
      </c>
      <c r="S49" s="13" t="str">
        <f t="shared" si="3"/>
        <v>VII</v>
      </c>
    </row>
    <row r="50" spans="1:19" ht="10.5" customHeight="1" x14ac:dyDescent="0.2">
      <c r="A50" s="10" t="s">
        <v>446</v>
      </c>
      <c r="B50" s="10">
        <f t="shared" si="0"/>
        <v>48</v>
      </c>
      <c r="C50" s="10" t="s">
        <v>172</v>
      </c>
      <c r="D50" s="10" t="s">
        <v>27</v>
      </c>
      <c r="E50" s="10" t="s">
        <v>72</v>
      </c>
      <c r="F50" s="10" t="s">
        <v>6</v>
      </c>
      <c r="G50" s="11">
        <v>1</v>
      </c>
      <c r="H50" s="11">
        <v>1</v>
      </c>
      <c r="I50" s="11">
        <v>3</v>
      </c>
      <c r="J50" s="11">
        <v>0</v>
      </c>
      <c r="K50" s="11">
        <v>1</v>
      </c>
      <c r="L50" s="11">
        <v>2</v>
      </c>
      <c r="M50" s="11">
        <v>1</v>
      </c>
      <c r="N50" s="11">
        <v>1.5</v>
      </c>
      <c r="O50" s="11">
        <v>2.5</v>
      </c>
      <c r="P50" s="11">
        <v>18</v>
      </c>
      <c r="Q50" s="11">
        <f t="shared" si="1"/>
        <v>13</v>
      </c>
      <c r="R50" s="12">
        <f t="shared" si="2"/>
        <v>72.222222222222214</v>
      </c>
      <c r="S50" s="13" t="str">
        <f t="shared" si="3"/>
        <v>VI</v>
      </c>
    </row>
    <row r="51" spans="1:19" ht="10.5" customHeight="1" x14ac:dyDescent="0.2">
      <c r="A51" s="10" t="s">
        <v>454</v>
      </c>
      <c r="B51" s="10">
        <f t="shared" si="0"/>
        <v>49</v>
      </c>
      <c r="C51" s="10" t="s">
        <v>172</v>
      </c>
      <c r="D51" s="10" t="s">
        <v>424</v>
      </c>
      <c r="E51" s="10" t="s">
        <v>434</v>
      </c>
      <c r="F51" s="10" t="s">
        <v>6</v>
      </c>
      <c r="G51" s="11">
        <v>1</v>
      </c>
      <c r="H51" s="11">
        <v>0</v>
      </c>
      <c r="I51" s="11">
        <v>1</v>
      </c>
      <c r="J51" s="11">
        <v>3</v>
      </c>
      <c r="K51" s="11">
        <v>1</v>
      </c>
      <c r="L51" s="11">
        <v>2</v>
      </c>
      <c r="M51" s="11">
        <v>1</v>
      </c>
      <c r="N51" s="11">
        <v>0</v>
      </c>
      <c r="O51" s="11">
        <v>0</v>
      </c>
      <c r="P51" s="11">
        <v>18</v>
      </c>
      <c r="Q51" s="11">
        <f t="shared" si="1"/>
        <v>9</v>
      </c>
      <c r="R51" s="12">
        <f t="shared" si="2"/>
        <v>50</v>
      </c>
      <c r="S51" s="13" t="str">
        <f t="shared" si="3"/>
        <v>IV</v>
      </c>
    </row>
    <row r="52" spans="1:19" ht="10.5" customHeight="1" x14ac:dyDescent="0.2">
      <c r="A52" s="10" t="s">
        <v>463</v>
      </c>
      <c r="B52" s="10">
        <f t="shared" si="0"/>
        <v>50</v>
      </c>
      <c r="C52" s="10" t="s">
        <v>172</v>
      </c>
      <c r="D52" s="10" t="s">
        <v>104</v>
      </c>
      <c r="E52" s="10" t="s">
        <v>434</v>
      </c>
      <c r="F52" s="10" t="s">
        <v>450</v>
      </c>
      <c r="G52" s="11">
        <v>0</v>
      </c>
      <c r="H52" s="11">
        <v>0</v>
      </c>
      <c r="I52" s="11">
        <v>0</v>
      </c>
      <c r="J52" s="11">
        <v>3</v>
      </c>
      <c r="K52" s="11">
        <v>1</v>
      </c>
      <c r="L52" s="11">
        <v>2</v>
      </c>
      <c r="M52" s="11">
        <v>1</v>
      </c>
      <c r="N52" s="11">
        <v>0.5</v>
      </c>
      <c r="O52" s="11">
        <v>1.5</v>
      </c>
      <c r="P52" s="11">
        <v>18</v>
      </c>
      <c r="Q52" s="11">
        <f t="shared" si="1"/>
        <v>9</v>
      </c>
      <c r="R52" s="12">
        <f t="shared" si="2"/>
        <v>50</v>
      </c>
      <c r="S52" s="13" t="str">
        <f t="shared" si="3"/>
        <v>IV</v>
      </c>
    </row>
    <row r="53" spans="1:19" ht="10.5" customHeight="1" x14ac:dyDescent="0.2">
      <c r="A53" s="10" t="s">
        <v>302</v>
      </c>
      <c r="B53" s="10">
        <f t="shared" si="0"/>
        <v>51</v>
      </c>
      <c r="C53" s="10" t="s">
        <v>172</v>
      </c>
      <c r="D53" s="10" t="s">
        <v>303</v>
      </c>
      <c r="E53" s="10" t="s">
        <v>140</v>
      </c>
      <c r="F53" s="10" t="s">
        <v>4</v>
      </c>
      <c r="G53" s="11">
        <v>0</v>
      </c>
      <c r="H53" s="11">
        <v>0</v>
      </c>
      <c r="I53" s="11">
        <v>2</v>
      </c>
      <c r="J53" s="11">
        <v>3</v>
      </c>
      <c r="K53" s="11">
        <v>1</v>
      </c>
      <c r="L53" s="11">
        <v>2</v>
      </c>
      <c r="M53" s="11">
        <v>1</v>
      </c>
      <c r="N53" s="11">
        <v>2</v>
      </c>
      <c r="O53" s="11">
        <v>3</v>
      </c>
      <c r="P53" s="11">
        <v>18</v>
      </c>
      <c r="Q53" s="11">
        <f t="shared" si="1"/>
        <v>14</v>
      </c>
      <c r="R53" s="12">
        <f t="shared" si="2"/>
        <v>77.777777777777786</v>
      </c>
      <c r="S53" s="13" t="str">
        <f t="shared" si="3"/>
        <v>VI</v>
      </c>
    </row>
    <row r="54" spans="1:19" ht="10.5" customHeight="1" x14ac:dyDescent="0.2">
      <c r="A54" s="10" t="s">
        <v>304</v>
      </c>
      <c r="B54" s="10">
        <f t="shared" si="0"/>
        <v>52</v>
      </c>
      <c r="C54" s="10" t="s">
        <v>172</v>
      </c>
      <c r="D54" s="10" t="s">
        <v>47</v>
      </c>
      <c r="E54" s="10" t="s">
        <v>140</v>
      </c>
      <c r="F54" s="10" t="s">
        <v>4</v>
      </c>
      <c r="G54" s="11">
        <v>1</v>
      </c>
      <c r="H54" s="11">
        <v>0</v>
      </c>
      <c r="I54" s="11">
        <v>4</v>
      </c>
      <c r="J54" s="11">
        <v>3</v>
      </c>
      <c r="K54" s="11">
        <v>1</v>
      </c>
      <c r="L54" s="11">
        <v>2</v>
      </c>
      <c r="M54" s="11">
        <v>1</v>
      </c>
      <c r="N54" s="11">
        <v>2</v>
      </c>
      <c r="O54" s="11">
        <v>3</v>
      </c>
      <c r="P54" s="11">
        <v>18</v>
      </c>
      <c r="Q54" s="11">
        <f t="shared" si="1"/>
        <v>17</v>
      </c>
      <c r="R54" s="12">
        <f t="shared" si="2"/>
        <v>94.444444444444443</v>
      </c>
      <c r="S54" s="13" t="str">
        <f t="shared" si="3"/>
        <v>VIII</v>
      </c>
    </row>
    <row r="55" spans="1:19" ht="10.5" customHeight="1" x14ac:dyDescent="0.2">
      <c r="A55" s="10" t="s">
        <v>300</v>
      </c>
      <c r="B55" s="10">
        <f t="shared" si="0"/>
        <v>53</v>
      </c>
      <c r="C55" s="10" t="s">
        <v>172</v>
      </c>
      <c r="D55" s="10" t="s">
        <v>17</v>
      </c>
      <c r="E55" s="10" t="s">
        <v>39</v>
      </c>
      <c r="F55" s="10" t="s">
        <v>4</v>
      </c>
      <c r="G55" s="11">
        <v>0</v>
      </c>
      <c r="H55" s="11">
        <v>0</v>
      </c>
      <c r="I55" s="11">
        <v>3</v>
      </c>
      <c r="J55" s="11">
        <v>3</v>
      </c>
      <c r="K55" s="11">
        <v>1</v>
      </c>
      <c r="L55" s="11">
        <v>2</v>
      </c>
      <c r="M55" s="11">
        <v>1</v>
      </c>
      <c r="N55" s="11">
        <v>2</v>
      </c>
      <c r="O55" s="11">
        <v>3</v>
      </c>
      <c r="P55" s="11">
        <v>18</v>
      </c>
      <c r="Q55" s="11">
        <f t="shared" si="1"/>
        <v>15</v>
      </c>
      <c r="R55" s="12">
        <f t="shared" si="2"/>
        <v>83.333333333333343</v>
      </c>
      <c r="S55" s="13" t="str">
        <f t="shared" si="3"/>
        <v>VII</v>
      </c>
    </row>
    <row r="56" spans="1:19" ht="10.5" customHeight="1" x14ac:dyDescent="0.2">
      <c r="A56" s="10" t="s">
        <v>298</v>
      </c>
      <c r="B56" s="10">
        <f t="shared" si="0"/>
        <v>54</v>
      </c>
      <c r="C56" s="10" t="s">
        <v>172</v>
      </c>
      <c r="D56" s="10" t="s">
        <v>30</v>
      </c>
      <c r="E56" s="10" t="s">
        <v>76</v>
      </c>
      <c r="F56" s="10" t="s">
        <v>4</v>
      </c>
      <c r="G56" s="11">
        <v>1</v>
      </c>
      <c r="H56" s="11">
        <v>1</v>
      </c>
      <c r="I56" s="11">
        <v>3</v>
      </c>
      <c r="J56" s="11">
        <v>3</v>
      </c>
      <c r="K56" s="11">
        <v>1</v>
      </c>
      <c r="L56" s="11">
        <v>2</v>
      </c>
      <c r="M56" s="11">
        <v>1</v>
      </c>
      <c r="N56" s="11">
        <v>2</v>
      </c>
      <c r="O56" s="11">
        <v>3</v>
      </c>
      <c r="P56" s="11">
        <v>18</v>
      </c>
      <c r="Q56" s="11">
        <f t="shared" si="1"/>
        <v>17</v>
      </c>
      <c r="R56" s="12">
        <f t="shared" si="2"/>
        <v>94.444444444444443</v>
      </c>
      <c r="S56" s="13" t="str">
        <f t="shared" si="3"/>
        <v>VIII</v>
      </c>
    </row>
    <row r="57" spans="1:19" ht="10.5" customHeight="1" x14ac:dyDescent="0.2">
      <c r="A57" s="10" t="s">
        <v>299</v>
      </c>
      <c r="B57" s="10">
        <f t="shared" si="0"/>
        <v>55</v>
      </c>
      <c r="C57" s="10" t="s">
        <v>172</v>
      </c>
      <c r="D57" s="10" t="s">
        <v>111</v>
      </c>
      <c r="E57" s="10" t="s">
        <v>76</v>
      </c>
      <c r="F57" s="10" t="s">
        <v>4</v>
      </c>
      <c r="G57" s="11">
        <v>1</v>
      </c>
      <c r="H57" s="11">
        <v>1</v>
      </c>
      <c r="I57" s="11">
        <v>1</v>
      </c>
      <c r="J57" s="11">
        <v>3</v>
      </c>
      <c r="K57" s="11">
        <v>1</v>
      </c>
      <c r="L57" s="11">
        <v>2</v>
      </c>
      <c r="M57" s="11">
        <v>1</v>
      </c>
      <c r="N57" s="11">
        <v>2</v>
      </c>
      <c r="O57" s="11">
        <v>2.5</v>
      </c>
      <c r="P57" s="11">
        <v>18</v>
      </c>
      <c r="Q57" s="11">
        <f t="shared" si="1"/>
        <v>14.5</v>
      </c>
      <c r="R57" s="12">
        <f t="shared" si="2"/>
        <v>80.555555555555557</v>
      </c>
      <c r="S57" s="13" t="str">
        <f t="shared" si="3"/>
        <v>VII</v>
      </c>
    </row>
    <row r="58" spans="1:19" ht="10.5" customHeight="1" x14ac:dyDescent="0.2">
      <c r="A58" s="10" t="s">
        <v>296</v>
      </c>
      <c r="B58" s="10">
        <f t="shared" si="0"/>
        <v>56</v>
      </c>
      <c r="C58" s="10" t="s">
        <v>172</v>
      </c>
      <c r="D58" s="10" t="s">
        <v>34</v>
      </c>
      <c r="E58" s="10" t="s">
        <v>297</v>
      </c>
      <c r="F58" s="10" t="s">
        <v>6</v>
      </c>
      <c r="G58" s="11">
        <v>0</v>
      </c>
      <c r="H58" s="11">
        <v>0</v>
      </c>
      <c r="I58" s="11">
        <v>3</v>
      </c>
      <c r="J58" s="11">
        <v>3</v>
      </c>
      <c r="K58" s="11">
        <v>1</v>
      </c>
      <c r="L58" s="11">
        <v>2</v>
      </c>
      <c r="M58" s="11">
        <v>1</v>
      </c>
      <c r="N58" s="11">
        <v>2</v>
      </c>
      <c r="O58" s="11">
        <v>0</v>
      </c>
      <c r="P58" s="11">
        <v>18</v>
      </c>
      <c r="Q58" s="11">
        <f t="shared" si="1"/>
        <v>12</v>
      </c>
      <c r="R58" s="12">
        <f t="shared" si="2"/>
        <v>66.666666666666657</v>
      </c>
      <c r="S58" s="13" t="str">
        <f t="shared" si="3"/>
        <v>V</v>
      </c>
    </row>
    <row r="59" spans="1:19" ht="10.5" customHeight="1" x14ac:dyDescent="0.2">
      <c r="A59" s="10" t="s">
        <v>409</v>
      </c>
      <c r="B59" s="10">
        <f t="shared" si="0"/>
        <v>57</v>
      </c>
      <c r="C59" s="10" t="s">
        <v>172</v>
      </c>
      <c r="D59" s="10" t="s">
        <v>112</v>
      </c>
      <c r="E59" s="10" t="s">
        <v>167</v>
      </c>
      <c r="F59" s="10" t="s">
        <v>6</v>
      </c>
      <c r="G59" s="11">
        <v>0</v>
      </c>
      <c r="H59" s="11">
        <v>1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18</v>
      </c>
      <c r="Q59" s="11">
        <f t="shared" si="1"/>
        <v>3</v>
      </c>
      <c r="R59" s="12">
        <f t="shared" si="2"/>
        <v>16.666666666666664</v>
      </c>
      <c r="S59" s="13" t="str">
        <f t="shared" si="3"/>
        <v>I</v>
      </c>
    </row>
    <row r="60" spans="1:19" ht="10.5" customHeight="1" x14ac:dyDescent="0.2">
      <c r="A60" s="10" t="s">
        <v>294</v>
      </c>
      <c r="B60" s="10">
        <f t="shared" si="0"/>
        <v>58</v>
      </c>
      <c r="C60" s="10" t="s">
        <v>172</v>
      </c>
      <c r="D60" s="10" t="s">
        <v>295</v>
      </c>
      <c r="E60" s="10" t="s">
        <v>91</v>
      </c>
      <c r="F60" s="10" t="s">
        <v>6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18</v>
      </c>
      <c r="Q60" s="11">
        <f t="shared" si="1"/>
        <v>2</v>
      </c>
      <c r="R60" s="12">
        <f t="shared" si="2"/>
        <v>11.111111111111111</v>
      </c>
      <c r="S60" s="13" t="str">
        <f t="shared" si="3"/>
        <v>I</v>
      </c>
    </row>
    <row r="61" spans="1:19" x14ac:dyDescent="0.2">
      <c r="A61" s="20" t="s">
        <v>486</v>
      </c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>
        <f>COUNTIF(S3:S60,"VIII")</f>
        <v>5</v>
      </c>
    </row>
    <row r="62" spans="1:19" x14ac:dyDescent="0.2">
      <c r="A62" s="20" t="s">
        <v>488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>
        <f>COUNTIF(S3:S60,"VII")</f>
        <v>15</v>
      </c>
    </row>
    <row r="63" spans="1:19" x14ac:dyDescent="0.2">
      <c r="A63" s="20" t="s">
        <v>489</v>
      </c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>
        <f>COUNTIF(S3:S60,"VI")</f>
        <v>13</v>
      </c>
    </row>
    <row r="64" spans="1:19" x14ac:dyDescent="0.2">
      <c r="A64" s="20" t="s">
        <v>487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>
        <f>COUNTIF(S3:S60,"V")</f>
        <v>15</v>
      </c>
    </row>
    <row r="65" spans="1:19" x14ac:dyDescent="0.2">
      <c r="A65" s="20" t="s">
        <v>490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>
        <f>COUNTIF(S3:S60,"IV")</f>
        <v>6</v>
      </c>
    </row>
    <row r="66" spans="1:19" x14ac:dyDescent="0.2">
      <c r="A66" s="20" t="s">
        <v>491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>
        <f>COUNTIF(S3:S60,"III")</f>
        <v>1</v>
      </c>
    </row>
    <row r="67" spans="1:19" x14ac:dyDescent="0.2">
      <c r="A67" s="20" t="s">
        <v>491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>
        <f>COUNTIF(S3:S60,"II")</f>
        <v>0</v>
      </c>
    </row>
    <row r="68" spans="1:19" x14ac:dyDescent="0.2">
      <c r="A68" s="20" t="s">
        <v>492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>
        <f>COUNTIF(S3:S60,"I")</f>
        <v>3</v>
      </c>
    </row>
  </sheetData>
  <autoFilter ref="S1:S60"/>
  <mergeCells count="3">
    <mergeCell ref="A1:D1"/>
    <mergeCell ref="E1:F1"/>
    <mergeCell ref="G22:O2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6ё МЧС</vt:lpstr>
      <vt:lpstr>6д МЧС</vt:lpstr>
      <vt:lpstr>6е МЧС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Myagaa.Kh</cp:lastModifiedBy>
  <cp:lastPrinted>2019-12-12T02:25:50Z</cp:lastPrinted>
  <dcterms:created xsi:type="dcterms:W3CDTF">2019-12-10T07:48:02Z</dcterms:created>
  <dcterms:modified xsi:type="dcterms:W3CDTF">2019-12-13T00:02:22Z</dcterms:modified>
</cp:coreProperties>
</file>